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jallen\Box Sync\OPP&amp;P Docs- Updated from Proofreader\Almost final - need wiki links\"/>
    </mc:Choice>
  </mc:AlternateContent>
  <xr:revisionPtr revIDLastSave="0" documentId="13_ncr:1_{4381FD10-E213-4A40-940F-98B8977E0C6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udget Summary" sheetId="5" r:id="rId1"/>
    <sheet name="Work Package 1" sheetId="1" r:id="rId2"/>
    <sheet name="Work Package 2" sheetId="7" r:id="rId3"/>
  </sheets>
  <definedNames>
    <definedName name="OLE_LINK1" localSheetId="1">'Work Package 1'!#REF!</definedName>
    <definedName name="OLE_LINK1" localSheetId="2">'Work Package 2'!#REF!</definedName>
    <definedName name="_xlnm.Print_Area" localSheetId="1">'Work Package 1'!$A$1:$K$159</definedName>
    <definedName name="_xlnm.Print_Area" localSheetId="2">'Work Package 2'!$A$1:$K$159</definedName>
    <definedName name="_xlnm.Print_Titles" localSheetId="1">'Work Package 1'!$1:$6</definedName>
    <definedName name="_xlnm.Print_Titles" localSheetId="2">'Work Package 2'!$1:$6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7" l="1"/>
  <c r="F17" i="7"/>
  <c r="E36" i="7"/>
  <c r="F36" i="7"/>
  <c r="F39" i="7"/>
  <c r="J39" i="7"/>
  <c r="F26" i="7"/>
  <c r="F33" i="7"/>
  <c r="J33" i="7"/>
  <c r="F43" i="7"/>
  <c r="F50" i="7"/>
  <c r="J50" i="7"/>
  <c r="F53" i="7"/>
  <c r="F60" i="7"/>
  <c r="J60" i="7"/>
  <c r="J61" i="7"/>
  <c r="E74" i="7"/>
  <c r="F74" i="7"/>
  <c r="J74" i="7"/>
  <c r="J81" i="7"/>
  <c r="F64" i="7"/>
  <c r="F71" i="7"/>
  <c r="J71" i="7"/>
  <c r="J82" i="7"/>
  <c r="J83" i="7"/>
  <c r="F86" i="7"/>
  <c r="J86" i="7"/>
  <c r="J88" i="7"/>
  <c r="F91" i="7"/>
  <c r="F92" i="7"/>
  <c r="F99" i="7"/>
  <c r="F103" i="7"/>
  <c r="F104" i="7"/>
  <c r="F113" i="7"/>
  <c r="F116" i="7"/>
  <c r="F119" i="7"/>
  <c r="F123" i="7"/>
  <c r="F124" i="7"/>
  <c r="F125" i="7"/>
  <c r="F126" i="7"/>
  <c r="F128" i="7"/>
  <c r="F129" i="7"/>
  <c r="F130" i="7"/>
  <c r="F131" i="7"/>
  <c r="F133" i="7"/>
  <c r="F136" i="7"/>
  <c r="F139" i="7"/>
  <c r="F140" i="7"/>
  <c r="F143" i="7"/>
  <c r="F144" i="7"/>
  <c r="F145" i="7"/>
  <c r="J145" i="7"/>
  <c r="J99" i="7"/>
  <c r="J103" i="7"/>
  <c r="J104" i="7"/>
  <c r="J113" i="7"/>
  <c r="J119" i="7"/>
  <c r="J126" i="7"/>
  <c r="J131" i="7"/>
  <c r="J133" i="7"/>
  <c r="J139" i="7"/>
  <c r="J140" i="7"/>
  <c r="J152" i="7"/>
  <c r="I155" i="7"/>
  <c r="J155" i="7"/>
  <c r="J156" i="7"/>
  <c r="J158" i="7"/>
  <c r="C12" i="5"/>
  <c r="C11" i="5"/>
  <c r="C10" i="5"/>
  <c r="C9" i="5"/>
  <c r="C8" i="5"/>
  <c r="C7" i="5"/>
  <c r="C6" i="5"/>
  <c r="C5" i="5"/>
  <c r="C4" i="5"/>
  <c r="C2" i="5"/>
  <c r="C3" i="5"/>
  <c r="J17" i="1"/>
  <c r="J26" i="1"/>
  <c r="F147" i="7"/>
  <c r="F148" i="7"/>
  <c r="F149" i="7"/>
  <c r="F150" i="7"/>
  <c r="H147" i="7"/>
  <c r="H148" i="7"/>
  <c r="H149" i="7"/>
  <c r="H150" i="7"/>
  <c r="J150" i="7"/>
  <c r="F98" i="7"/>
  <c r="F93" i="7"/>
  <c r="F94" i="7"/>
  <c r="F95" i="7"/>
  <c r="F96" i="7"/>
  <c r="F97" i="7"/>
  <c r="F105" i="7"/>
  <c r="F106" i="7"/>
  <c r="F107" i="7"/>
  <c r="F108" i="7"/>
  <c r="F109" i="7"/>
  <c r="F110" i="7"/>
  <c r="F111" i="7"/>
  <c r="F112" i="7"/>
  <c r="F117" i="7"/>
  <c r="F118" i="7"/>
  <c r="H98" i="7"/>
  <c r="H91" i="7"/>
  <c r="H92" i="7"/>
  <c r="H93" i="7"/>
  <c r="H94" i="7"/>
  <c r="H95" i="7"/>
  <c r="H96" i="7"/>
  <c r="H97" i="7"/>
  <c r="H99" i="7"/>
  <c r="H103" i="7"/>
  <c r="H104" i="7"/>
  <c r="H105" i="7"/>
  <c r="H106" i="7"/>
  <c r="H107" i="7"/>
  <c r="H108" i="7"/>
  <c r="H109" i="7"/>
  <c r="H110" i="7"/>
  <c r="H111" i="7"/>
  <c r="H112" i="7"/>
  <c r="H113" i="7"/>
  <c r="H116" i="7"/>
  <c r="H117" i="7"/>
  <c r="H118" i="7"/>
  <c r="H119" i="7"/>
  <c r="H123" i="7"/>
  <c r="H124" i="7"/>
  <c r="H125" i="7"/>
  <c r="H126" i="7"/>
  <c r="H128" i="7"/>
  <c r="H129" i="7"/>
  <c r="H130" i="7"/>
  <c r="H131" i="7"/>
  <c r="H133" i="7"/>
  <c r="H136" i="7"/>
  <c r="H139" i="7"/>
  <c r="H140" i="7"/>
  <c r="H143" i="7"/>
  <c r="H144" i="7"/>
  <c r="H145" i="7"/>
  <c r="H86" i="7"/>
  <c r="F87" i="7"/>
  <c r="H87" i="7"/>
  <c r="J87" i="7"/>
  <c r="J105" i="7"/>
  <c r="J106" i="7"/>
  <c r="J107" i="7"/>
  <c r="J108" i="7"/>
  <c r="J109" i="7"/>
  <c r="J110" i="7"/>
  <c r="J111" i="7"/>
  <c r="J112" i="7"/>
  <c r="G74" i="7"/>
  <c r="H74" i="7"/>
  <c r="E75" i="7"/>
  <c r="F75" i="7"/>
  <c r="G75" i="7"/>
  <c r="H75" i="7"/>
  <c r="J75" i="7"/>
  <c r="E76" i="7"/>
  <c r="F76" i="7"/>
  <c r="G76" i="7"/>
  <c r="H76" i="7"/>
  <c r="J76" i="7"/>
  <c r="E77" i="7"/>
  <c r="F77" i="7"/>
  <c r="G77" i="7"/>
  <c r="H77" i="7"/>
  <c r="J77" i="7"/>
  <c r="E78" i="7"/>
  <c r="F78" i="7"/>
  <c r="G78" i="7"/>
  <c r="H78" i="7"/>
  <c r="J78" i="7"/>
  <c r="E79" i="7"/>
  <c r="F79" i="7"/>
  <c r="G79" i="7"/>
  <c r="H79" i="7"/>
  <c r="J79" i="7"/>
  <c r="E80" i="7"/>
  <c r="F80" i="7"/>
  <c r="G80" i="7"/>
  <c r="H80" i="7"/>
  <c r="J80" i="7"/>
  <c r="F65" i="7"/>
  <c r="F66" i="7"/>
  <c r="F67" i="7"/>
  <c r="F68" i="7"/>
  <c r="F69" i="7"/>
  <c r="F70" i="7"/>
  <c r="H64" i="7"/>
  <c r="H65" i="7"/>
  <c r="H66" i="7"/>
  <c r="H67" i="7"/>
  <c r="H68" i="7"/>
  <c r="H69" i="7"/>
  <c r="H70" i="7"/>
  <c r="H71" i="7"/>
  <c r="F54" i="7"/>
  <c r="F55" i="7"/>
  <c r="F56" i="7"/>
  <c r="F57" i="7"/>
  <c r="F58" i="7"/>
  <c r="F59" i="7"/>
  <c r="H53" i="7"/>
  <c r="H54" i="7"/>
  <c r="H55" i="7"/>
  <c r="H56" i="7"/>
  <c r="H57" i="7"/>
  <c r="H58" i="7"/>
  <c r="H59" i="7"/>
  <c r="H60" i="7"/>
  <c r="F44" i="7"/>
  <c r="F45" i="7"/>
  <c r="F46" i="7"/>
  <c r="F47" i="7"/>
  <c r="F48" i="7"/>
  <c r="F49" i="7"/>
  <c r="H43" i="7"/>
  <c r="H44" i="7"/>
  <c r="H45" i="7"/>
  <c r="H46" i="7"/>
  <c r="H47" i="7"/>
  <c r="H48" i="7"/>
  <c r="H49" i="7"/>
  <c r="H50" i="7"/>
  <c r="F12" i="7"/>
  <c r="F13" i="7"/>
  <c r="F14" i="7"/>
  <c r="F15" i="7"/>
  <c r="F16" i="7"/>
  <c r="F20" i="7"/>
  <c r="F21" i="7"/>
  <c r="F22" i="7"/>
  <c r="F23" i="7"/>
  <c r="F24" i="7"/>
  <c r="F25" i="7"/>
  <c r="E37" i="7"/>
  <c r="F37" i="7"/>
  <c r="F29" i="7"/>
  <c r="F30" i="7"/>
  <c r="F31" i="7"/>
  <c r="F32" i="7"/>
  <c r="E38" i="7"/>
  <c r="F38" i="7"/>
  <c r="H11" i="7"/>
  <c r="H12" i="7"/>
  <c r="H13" i="7"/>
  <c r="H14" i="7"/>
  <c r="H15" i="7"/>
  <c r="H16" i="7"/>
  <c r="H17" i="7"/>
  <c r="G36" i="7"/>
  <c r="H36" i="7"/>
  <c r="H20" i="7"/>
  <c r="H21" i="7"/>
  <c r="H22" i="7"/>
  <c r="H23" i="7"/>
  <c r="H24" i="7"/>
  <c r="H25" i="7"/>
  <c r="G37" i="7"/>
  <c r="H37" i="7"/>
  <c r="H29" i="7"/>
  <c r="H30" i="7"/>
  <c r="H31" i="7"/>
  <c r="H32" i="7"/>
  <c r="G38" i="7"/>
  <c r="H38" i="7"/>
  <c r="H39" i="7"/>
  <c r="H26" i="7"/>
  <c r="H33" i="7"/>
  <c r="H88" i="7"/>
  <c r="H81" i="7"/>
  <c r="H82" i="7"/>
  <c r="H61" i="7"/>
  <c r="H83" i="7"/>
  <c r="H152" i="7"/>
  <c r="G155" i="7"/>
  <c r="H155" i="7"/>
  <c r="H156" i="7"/>
  <c r="H158" i="7"/>
  <c r="F88" i="7"/>
  <c r="F81" i="7"/>
  <c r="F82" i="7"/>
  <c r="F61" i="7"/>
  <c r="F83" i="7"/>
  <c r="F152" i="7"/>
  <c r="E155" i="7"/>
  <c r="F155" i="7"/>
  <c r="F156" i="7"/>
  <c r="F158" i="7"/>
  <c r="E150" i="7"/>
  <c r="G150" i="7"/>
  <c r="I150" i="7"/>
  <c r="J149" i="7"/>
  <c r="I149" i="7"/>
  <c r="J148" i="7"/>
  <c r="I148" i="7"/>
  <c r="J147" i="7"/>
  <c r="I147" i="7"/>
  <c r="G119" i="7"/>
  <c r="G126" i="7"/>
  <c r="G131" i="7"/>
  <c r="G139" i="7"/>
  <c r="G145" i="7"/>
  <c r="I145" i="7"/>
  <c r="J144" i="7"/>
  <c r="I144" i="7"/>
  <c r="J143" i="7"/>
  <c r="I143" i="7"/>
  <c r="E139" i="7"/>
  <c r="I139" i="7"/>
  <c r="D139" i="7"/>
  <c r="B139" i="7"/>
  <c r="J136" i="7"/>
  <c r="I136" i="7"/>
  <c r="D131" i="7"/>
  <c r="D126" i="7"/>
  <c r="D133" i="7"/>
  <c r="E131" i="7"/>
  <c r="I131" i="7"/>
  <c r="B131" i="7"/>
  <c r="J130" i="7"/>
  <c r="I130" i="7"/>
  <c r="J129" i="7"/>
  <c r="I129" i="7"/>
  <c r="J128" i="7"/>
  <c r="I128" i="7"/>
  <c r="E126" i="7"/>
  <c r="I126" i="7"/>
  <c r="B126" i="7"/>
  <c r="J125" i="7"/>
  <c r="I125" i="7"/>
  <c r="J124" i="7"/>
  <c r="I124" i="7"/>
  <c r="J123" i="7"/>
  <c r="I123" i="7"/>
  <c r="E119" i="7"/>
  <c r="I119" i="7"/>
  <c r="J118" i="7"/>
  <c r="I118" i="7"/>
  <c r="J117" i="7"/>
  <c r="I117" i="7"/>
  <c r="J116" i="7"/>
  <c r="I116" i="7"/>
  <c r="I113" i="7"/>
  <c r="I112" i="7"/>
  <c r="I111" i="7"/>
  <c r="I110" i="7"/>
  <c r="I109" i="7"/>
  <c r="I108" i="7"/>
  <c r="I107" i="7"/>
  <c r="I106" i="7"/>
  <c r="I105" i="7"/>
  <c r="I104" i="7"/>
  <c r="I103" i="7"/>
  <c r="E99" i="7"/>
  <c r="J98" i="7"/>
  <c r="I98" i="7"/>
  <c r="J97" i="7"/>
  <c r="I97" i="7"/>
  <c r="J96" i="7"/>
  <c r="I96" i="7"/>
  <c r="J95" i="7"/>
  <c r="I95" i="7"/>
  <c r="J94" i="7"/>
  <c r="I94" i="7"/>
  <c r="J93" i="7"/>
  <c r="I93" i="7"/>
  <c r="J92" i="7"/>
  <c r="I92" i="7"/>
  <c r="J91" i="7"/>
  <c r="I91" i="7"/>
  <c r="I86" i="7"/>
  <c r="I87" i="7"/>
  <c r="I88" i="7"/>
  <c r="G88" i="7"/>
  <c r="E88" i="7"/>
  <c r="I85" i="7"/>
  <c r="I80" i="7"/>
  <c r="A80" i="7"/>
  <c r="I79" i="7"/>
  <c r="A79" i="7"/>
  <c r="I78" i="7"/>
  <c r="A78" i="7"/>
  <c r="I77" i="7"/>
  <c r="A77" i="7"/>
  <c r="I76" i="7"/>
  <c r="A76" i="7"/>
  <c r="I75" i="7"/>
  <c r="A75" i="7"/>
  <c r="I74" i="7"/>
  <c r="A74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I60" i="7"/>
  <c r="J59" i="7"/>
  <c r="I59" i="7"/>
  <c r="A59" i="7"/>
  <c r="J58" i="7"/>
  <c r="I58" i="7"/>
  <c r="A58" i="7"/>
  <c r="J57" i="7"/>
  <c r="I57" i="7"/>
  <c r="A57" i="7"/>
  <c r="J56" i="7"/>
  <c r="I56" i="7"/>
  <c r="A56" i="7"/>
  <c r="J55" i="7"/>
  <c r="I55" i="7"/>
  <c r="A55" i="7"/>
  <c r="J54" i="7"/>
  <c r="I54" i="7"/>
  <c r="A54" i="7"/>
  <c r="J53" i="7"/>
  <c r="I53" i="7"/>
  <c r="A53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38" i="7"/>
  <c r="I38" i="7"/>
  <c r="J37" i="7"/>
  <c r="I37" i="7"/>
  <c r="J36" i="7"/>
  <c r="I36" i="7"/>
  <c r="J32" i="7"/>
  <c r="I32" i="7"/>
  <c r="J31" i="7"/>
  <c r="I31" i="7"/>
  <c r="J30" i="7"/>
  <c r="I30" i="7"/>
  <c r="J29" i="7"/>
  <c r="I29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F152" i="1"/>
  <c r="F140" i="1"/>
  <c r="F136" i="1"/>
  <c r="F139" i="1"/>
  <c r="F128" i="1"/>
  <c r="F129" i="1"/>
  <c r="F130" i="1"/>
  <c r="F131" i="1"/>
  <c r="F123" i="1"/>
  <c r="F124" i="1"/>
  <c r="F125" i="1"/>
  <c r="F126" i="1"/>
  <c r="F133" i="1"/>
  <c r="F116" i="1"/>
  <c r="F117" i="1"/>
  <c r="F118" i="1"/>
  <c r="F119" i="1"/>
  <c r="F103" i="1"/>
  <c r="F104" i="1"/>
  <c r="F105" i="1"/>
  <c r="F106" i="1"/>
  <c r="F107" i="1"/>
  <c r="F108" i="1"/>
  <c r="F109" i="1"/>
  <c r="F110" i="1"/>
  <c r="F111" i="1"/>
  <c r="F112" i="1"/>
  <c r="F113" i="1"/>
  <c r="D131" i="1"/>
  <c r="D126" i="1"/>
  <c r="D133" i="1"/>
  <c r="A53" i="1"/>
  <c r="A54" i="1"/>
  <c r="A55" i="1"/>
  <c r="A56" i="1"/>
  <c r="A57" i="1"/>
  <c r="A58" i="1"/>
  <c r="A59" i="1"/>
  <c r="A75" i="1"/>
  <c r="A76" i="1"/>
  <c r="A77" i="1"/>
  <c r="A78" i="1"/>
  <c r="A79" i="1"/>
  <c r="A80" i="1"/>
  <c r="A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H81" i="1"/>
  <c r="H64" i="1"/>
  <c r="H65" i="1"/>
  <c r="H66" i="1"/>
  <c r="H67" i="1"/>
  <c r="H68" i="1"/>
  <c r="H69" i="1"/>
  <c r="H70" i="1"/>
  <c r="H71" i="1"/>
  <c r="H82" i="1"/>
  <c r="E74" i="1"/>
  <c r="F74" i="1"/>
  <c r="J74" i="1"/>
  <c r="J75" i="1"/>
  <c r="J76" i="1"/>
  <c r="J77" i="1"/>
  <c r="J78" i="1"/>
  <c r="J79" i="1"/>
  <c r="J80" i="1"/>
  <c r="J81" i="1"/>
  <c r="F64" i="1"/>
  <c r="F65" i="1"/>
  <c r="F66" i="1"/>
  <c r="F67" i="1"/>
  <c r="F68" i="1"/>
  <c r="F69" i="1"/>
  <c r="F70" i="1"/>
  <c r="F71" i="1"/>
  <c r="J71" i="1"/>
  <c r="J82" i="1"/>
  <c r="H53" i="1"/>
  <c r="H54" i="1"/>
  <c r="H55" i="1"/>
  <c r="H56" i="1"/>
  <c r="H57" i="1"/>
  <c r="H58" i="1"/>
  <c r="H59" i="1"/>
  <c r="H60" i="1"/>
  <c r="H43" i="1"/>
  <c r="H44" i="1"/>
  <c r="H45" i="1"/>
  <c r="H46" i="1"/>
  <c r="H47" i="1"/>
  <c r="H48" i="1"/>
  <c r="H49" i="1"/>
  <c r="H50" i="1"/>
  <c r="H61" i="1"/>
  <c r="H83" i="1"/>
  <c r="F53" i="1"/>
  <c r="F54" i="1"/>
  <c r="F55" i="1"/>
  <c r="F56" i="1"/>
  <c r="F57" i="1"/>
  <c r="F58" i="1"/>
  <c r="F59" i="1"/>
  <c r="F60" i="1"/>
  <c r="J60" i="1"/>
  <c r="F43" i="1"/>
  <c r="F44" i="1"/>
  <c r="F45" i="1"/>
  <c r="F46" i="1"/>
  <c r="F47" i="1"/>
  <c r="F48" i="1"/>
  <c r="F49" i="1"/>
  <c r="F50" i="1"/>
  <c r="J50" i="1"/>
  <c r="J61" i="1"/>
  <c r="F61" i="1"/>
  <c r="J83" i="1"/>
  <c r="F81" i="1"/>
  <c r="F82" i="1"/>
  <c r="F83" i="1"/>
  <c r="I54" i="1"/>
  <c r="J54" i="1"/>
  <c r="I55" i="1"/>
  <c r="J55" i="1"/>
  <c r="I56" i="1"/>
  <c r="J56" i="1"/>
  <c r="I57" i="1"/>
  <c r="J57" i="1"/>
  <c r="I58" i="1"/>
  <c r="J58" i="1"/>
  <c r="I59" i="1"/>
  <c r="J59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I80" i="1"/>
  <c r="I79" i="1"/>
  <c r="I78" i="1"/>
  <c r="I77" i="1"/>
  <c r="I76" i="1"/>
  <c r="I75" i="1"/>
  <c r="I74" i="1"/>
  <c r="F11" i="1"/>
  <c r="F12" i="1"/>
  <c r="F13" i="1"/>
  <c r="F14" i="1"/>
  <c r="F15" i="1"/>
  <c r="F16" i="1"/>
  <c r="F17" i="1"/>
  <c r="E36" i="1"/>
  <c r="H11" i="1"/>
  <c r="H12" i="1"/>
  <c r="H13" i="1"/>
  <c r="H14" i="1"/>
  <c r="H15" i="1"/>
  <c r="H16" i="1"/>
  <c r="H17" i="1"/>
  <c r="G36" i="1"/>
  <c r="J53" i="1"/>
  <c r="I53" i="1"/>
  <c r="I60" i="1"/>
  <c r="F36" i="1"/>
  <c r="F20" i="1"/>
  <c r="F21" i="1"/>
  <c r="F22" i="1"/>
  <c r="F23" i="1"/>
  <c r="F24" i="1"/>
  <c r="F25" i="1"/>
  <c r="E37" i="1"/>
  <c r="F37" i="1"/>
  <c r="F29" i="1"/>
  <c r="F30" i="1"/>
  <c r="F31" i="1"/>
  <c r="F32" i="1"/>
  <c r="E38" i="1"/>
  <c r="F38" i="1"/>
  <c r="F39" i="1"/>
  <c r="H36" i="1"/>
  <c r="H20" i="1"/>
  <c r="H21" i="1"/>
  <c r="H22" i="1"/>
  <c r="H23" i="1"/>
  <c r="H24" i="1"/>
  <c r="H25" i="1"/>
  <c r="G37" i="1"/>
  <c r="H37" i="1"/>
  <c r="H29" i="1"/>
  <c r="H30" i="1"/>
  <c r="H31" i="1"/>
  <c r="H32" i="1"/>
  <c r="G38" i="1"/>
  <c r="H38" i="1"/>
  <c r="H39" i="1"/>
  <c r="J39" i="1"/>
  <c r="F26" i="1"/>
  <c r="F33" i="1"/>
  <c r="H26" i="1"/>
  <c r="H33" i="1"/>
  <c r="J33" i="1"/>
  <c r="F147" i="1"/>
  <c r="F148" i="1"/>
  <c r="F149" i="1"/>
  <c r="F150" i="1"/>
  <c r="H147" i="1"/>
  <c r="H148" i="1"/>
  <c r="H149" i="1"/>
  <c r="H150" i="1"/>
  <c r="J150" i="1"/>
  <c r="F98" i="1"/>
  <c r="F91" i="1"/>
  <c r="F92" i="1"/>
  <c r="F93" i="1"/>
  <c r="F94" i="1"/>
  <c r="F95" i="1"/>
  <c r="F96" i="1"/>
  <c r="F97" i="1"/>
  <c r="F99" i="1"/>
  <c r="F143" i="1"/>
  <c r="F144" i="1"/>
  <c r="F145" i="1"/>
  <c r="H98" i="1"/>
  <c r="H91" i="1"/>
  <c r="H92" i="1"/>
  <c r="H93" i="1"/>
  <c r="H94" i="1"/>
  <c r="H95" i="1"/>
  <c r="H96" i="1"/>
  <c r="H97" i="1"/>
  <c r="H99" i="1"/>
  <c r="H103" i="1"/>
  <c r="H104" i="1"/>
  <c r="H105" i="1"/>
  <c r="H106" i="1"/>
  <c r="H107" i="1"/>
  <c r="H108" i="1"/>
  <c r="H109" i="1"/>
  <c r="H110" i="1"/>
  <c r="H111" i="1"/>
  <c r="H112" i="1"/>
  <c r="H113" i="1"/>
  <c r="H116" i="1"/>
  <c r="H117" i="1"/>
  <c r="H118" i="1"/>
  <c r="H119" i="1"/>
  <c r="H123" i="1"/>
  <c r="H124" i="1"/>
  <c r="H125" i="1"/>
  <c r="H126" i="1"/>
  <c r="H128" i="1"/>
  <c r="H129" i="1"/>
  <c r="H130" i="1"/>
  <c r="H131" i="1"/>
  <c r="H133" i="1"/>
  <c r="H136" i="1"/>
  <c r="H139" i="1"/>
  <c r="H140" i="1"/>
  <c r="H143" i="1"/>
  <c r="H144" i="1"/>
  <c r="H145" i="1"/>
  <c r="J145" i="1"/>
  <c r="F86" i="1"/>
  <c r="H86" i="1"/>
  <c r="J86" i="1"/>
  <c r="F87" i="1"/>
  <c r="H87" i="1"/>
  <c r="J87" i="1"/>
  <c r="J88" i="1"/>
  <c r="J131" i="1"/>
  <c r="J126" i="1"/>
  <c r="J133" i="1"/>
  <c r="J119" i="1"/>
  <c r="J103" i="1"/>
  <c r="J104" i="1"/>
  <c r="J105" i="1"/>
  <c r="J106" i="1"/>
  <c r="J107" i="1"/>
  <c r="J108" i="1"/>
  <c r="J109" i="1"/>
  <c r="J110" i="1"/>
  <c r="J111" i="1"/>
  <c r="J112" i="1"/>
  <c r="J113" i="1"/>
  <c r="J139" i="1"/>
  <c r="J140" i="1"/>
  <c r="J99" i="1"/>
  <c r="J152" i="1"/>
  <c r="I155" i="1"/>
  <c r="J155" i="1"/>
  <c r="J156" i="1"/>
  <c r="B11" i="5"/>
  <c r="H88" i="1"/>
  <c r="H152" i="1"/>
  <c r="G155" i="1"/>
  <c r="H155" i="1"/>
  <c r="H156" i="1"/>
  <c r="H158" i="1"/>
  <c r="J158" i="1"/>
  <c r="F88" i="1"/>
  <c r="E155" i="1"/>
  <c r="F155" i="1"/>
  <c r="F156" i="1"/>
  <c r="F158" i="1"/>
  <c r="B9" i="5"/>
  <c r="E150" i="1"/>
  <c r="G150" i="1"/>
  <c r="I150" i="1"/>
  <c r="J149" i="1"/>
  <c r="I149" i="1"/>
  <c r="J148" i="1"/>
  <c r="I148" i="1"/>
  <c r="J147" i="1"/>
  <c r="I147" i="1"/>
  <c r="B10" i="5"/>
  <c r="B8" i="5"/>
  <c r="B7" i="5"/>
  <c r="D139" i="1"/>
  <c r="E139" i="1"/>
  <c r="G139" i="1"/>
  <c r="I139" i="1"/>
  <c r="B139" i="1"/>
  <c r="J136" i="1"/>
  <c r="I136" i="1"/>
  <c r="E131" i="1"/>
  <c r="G131" i="1"/>
  <c r="I131" i="1"/>
  <c r="B131" i="1"/>
  <c r="J130" i="1"/>
  <c r="I130" i="1"/>
  <c r="J129" i="1"/>
  <c r="I129" i="1"/>
  <c r="J128" i="1"/>
  <c r="I128" i="1"/>
  <c r="E126" i="1"/>
  <c r="G126" i="1"/>
  <c r="I126" i="1"/>
  <c r="B126" i="1"/>
  <c r="J125" i="1"/>
  <c r="I125" i="1"/>
  <c r="J124" i="1"/>
  <c r="I124" i="1"/>
  <c r="J123" i="1"/>
  <c r="I123" i="1"/>
  <c r="B5" i="5"/>
  <c r="I86" i="1"/>
  <c r="I87" i="1"/>
  <c r="I88" i="1"/>
  <c r="G88" i="1"/>
  <c r="E88" i="1"/>
  <c r="I85" i="1"/>
  <c r="B12" i="5"/>
  <c r="B6" i="5"/>
  <c r="B4" i="5"/>
  <c r="B2" i="5"/>
  <c r="B3" i="5"/>
  <c r="D12" i="5"/>
  <c r="D3" i="5"/>
  <c r="D4" i="5"/>
  <c r="D5" i="5"/>
  <c r="D6" i="5"/>
  <c r="D7" i="5"/>
  <c r="D8" i="5"/>
  <c r="D9" i="5"/>
  <c r="D10" i="5"/>
  <c r="D11" i="5"/>
  <c r="D2" i="5"/>
  <c r="I104" i="1"/>
  <c r="I93" i="1"/>
  <c r="J93" i="1"/>
  <c r="I94" i="1"/>
  <c r="J94" i="1"/>
  <c r="I95" i="1"/>
  <c r="J95" i="1"/>
  <c r="I96" i="1"/>
  <c r="J96" i="1"/>
  <c r="I97" i="1"/>
  <c r="J97" i="1"/>
  <c r="I98" i="1"/>
  <c r="J98" i="1"/>
  <c r="I105" i="1"/>
  <c r="I106" i="1"/>
  <c r="I107" i="1"/>
  <c r="I108" i="1"/>
  <c r="I109" i="1"/>
  <c r="I110" i="1"/>
  <c r="I111" i="1"/>
  <c r="I112" i="1"/>
  <c r="E99" i="1"/>
  <c r="I113" i="1"/>
  <c r="J25" i="1"/>
  <c r="J29" i="1"/>
  <c r="J91" i="1"/>
  <c r="J37" i="1"/>
  <c r="I37" i="1"/>
  <c r="I50" i="1"/>
  <c r="G119" i="1"/>
  <c r="G145" i="1"/>
  <c r="I145" i="1"/>
  <c r="J143" i="1"/>
  <c r="J21" i="1"/>
  <c r="J23" i="1"/>
  <c r="J24" i="1"/>
  <c r="J43" i="1"/>
  <c r="J45" i="1"/>
  <c r="J46" i="1"/>
  <c r="J47" i="1"/>
  <c r="J48" i="1"/>
  <c r="J49" i="1"/>
  <c r="J116" i="1"/>
  <c r="J118" i="1"/>
  <c r="J92" i="1"/>
  <c r="J144" i="1"/>
  <c r="I71" i="1"/>
  <c r="I144" i="1"/>
  <c r="I143" i="1"/>
  <c r="I103" i="1"/>
  <c r="I92" i="1"/>
  <c r="I91" i="1"/>
  <c r="I118" i="1"/>
  <c r="I117" i="1"/>
  <c r="I116" i="1"/>
  <c r="I49" i="1"/>
  <c r="I48" i="1"/>
  <c r="I47" i="1"/>
  <c r="I46" i="1"/>
  <c r="I45" i="1"/>
  <c r="I44" i="1"/>
  <c r="I43" i="1"/>
  <c r="I38" i="1"/>
  <c r="I36" i="1"/>
  <c r="I31" i="1"/>
  <c r="I30" i="1"/>
  <c r="I29" i="1"/>
  <c r="I24" i="1"/>
  <c r="I23" i="1"/>
  <c r="I22" i="1"/>
  <c r="I21" i="1"/>
  <c r="I20" i="1"/>
  <c r="I16" i="1"/>
  <c r="I15" i="1"/>
  <c r="I14" i="1"/>
  <c r="I13" i="1"/>
  <c r="J117" i="1"/>
  <c r="I17" i="1"/>
  <c r="I32" i="1"/>
  <c r="I12" i="1"/>
  <c r="I11" i="1"/>
  <c r="E119" i="1"/>
  <c r="I119" i="1"/>
  <c r="J22" i="1"/>
  <c r="J44" i="1"/>
  <c r="J11" i="1"/>
  <c r="J14" i="1"/>
  <c r="J38" i="1"/>
  <c r="J30" i="1"/>
  <c r="J16" i="1"/>
  <c r="J13" i="1"/>
  <c r="J12" i="1"/>
  <c r="J36" i="1"/>
  <c r="J15" i="1"/>
  <c r="I25" i="1"/>
  <c r="J31" i="1"/>
  <c r="J20" i="1"/>
  <c r="I26" i="1"/>
  <c r="J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Zahra Lutfeali</author>
  </authors>
  <commentList>
    <comment ref="A11" authorId="0" shapeId="0" xr:uid="{00000000-0006-0000-0000-000001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titles</t>
        </r>
      </text>
    </comment>
    <comment ref="B11" authorId="0" shapeId="0" xr:uid="{00000000-0006-0000-0000-000002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ppl at this title</t>
        </r>
      </text>
    </comment>
    <comment ref="D11" authorId="0" shapeId="0" xr:uid="{00000000-0006-0000-0000-000003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dollar value for the unit in this case months</t>
        </r>
      </text>
    </comment>
    <comment ref="E11" authorId="0" shapeId="0" xr:uid="{00000000-0006-0000-0000-000004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months for this period (i.e. 12)
</t>
        </r>
      </text>
    </comment>
    <comment ref="D36" authorId="0" shapeId="0" xr:uid="{00000000-0006-0000-0000-000005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the percentage here</t>
        </r>
      </text>
    </comment>
    <comment ref="A43" authorId="0" shapeId="0" xr:uid="{00000000-0006-0000-0000-000006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title of person traveling or routing for various people
(e.g. USA to Tanzania)</t>
        </r>
      </text>
    </comment>
    <comment ref="B43" authorId="0" shapeId="0" xr:uid="{00000000-0006-0000-0000-000007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No. of travelers</t>
        </r>
      </text>
    </comment>
    <comment ref="D43" authorId="0" shapeId="0" xr:uid="{00000000-0006-0000-0000-000008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Approximate cost</t>
        </r>
      </text>
    </comment>
    <comment ref="B53" authorId="0" shapeId="0" xr:uid="{211CBFC4-017B-430D-B1A5-15E000219C01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days
</t>
        </r>
      </text>
    </comment>
    <comment ref="A64" authorId="0" shapeId="0" xr:uid="{9F2632C6-B72A-4D94-A8F7-782B04A44F0A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title of person traveling or routing for various people
(e.g. USA to Tanzania)</t>
        </r>
      </text>
    </comment>
    <comment ref="B64" authorId="0" shapeId="0" xr:uid="{3D23846A-C838-4748-8A95-1BB4965F98D2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No. of travelers</t>
        </r>
      </text>
    </comment>
    <comment ref="D64" authorId="0" shapeId="0" xr:uid="{36CB99DC-C350-4671-872A-09C8BDAADBC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Approximate cost</t>
        </r>
      </text>
    </comment>
    <comment ref="B74" authorId="0" shapeId="0" xr:uid="{58CA996E-2B1F-4A6E-B7FC-F354FE0D0076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days
</t>
        </r>
      </text>
    </comment>
    <comment ref="A91" authorId="0" shapeId="0" xr:uid="{00000000-0006-0000-0000-00000A000000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type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Zahra Lutfeali</author>
  </authors>
  <commentList>
    <comment ref="A11" authorId="0" shapeId="0" xr:uid="{5340CDB6-B26E-4C27-A8BC-CE47C5C77125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titles</t>
        </r>
      </text>
    </comment>
    <comment ref="B11" authorId="0" shapeId="0" xr:uid="{1FB34124-0459-484F-A436-3E0949BDAEEF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ppl at this title</t>
        </r>
      </text>
    </comment>
    <comment ref="D11" authorId="0" shapeId="0" xr:uid="{647C0AC0-5D00-4F19-BEA3-E08D6542AAE7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dollar value for the unit in this case months</t>
        </r>
      </text>
    </comment>
    <comment ref="E11" authorId="0" shapeId="0" xr:uid="{D1B20F84-75AF-44BE-B1FA-80AF9E837A84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months for this period (i.e. 12)
</t>
        </r>
      </text>
    </comment>
    <comment ref="D36" authorId="0" shapeId="0" xr:uid="{8119D7F7-307F-48C3-A36C-8374E483AC88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the percentage here</t>
        </r>
      </text>
    </comment>
    <comment ref="A43" authorId="0" shapeId="0" xr:uid="{5CE8AF66-8A53-4349-B85E-867F967FC8D8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title of person traveling or routing for various people
(e.g. USA to Tanzania)</t>
        </r>
      </text>
    </comment>
    <comment ref="B43" authorId="0" shapeId="0" xr:uid="{73FD310C-6E5A-47F3-B39A-08F5BD95E70A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No. of travelers</t>
        </r>
      </text>
    </comment>
    <comment ref="D43" authorId="0" shapeId="0" xr:uid="{C60D8F2C-1B76-489D-AC8E-BE62301CCC13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Approximate cost</t>
        </r>
      </text>
    </comment>
    <comment ref="B53" authorId="0" shapeId="0" xr:uid="{A851E367-C363-4987-9524-62E37246E3B5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days
</t>
        </r>
      </text>
    </comment>
    <comment ref="A64" authorId="0" shapeId="0" xr:uid="{1DCBBFFF-03C3-4026-B519-C06921982A9D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title of person traveling or routing for various people
(e.g. USA to Tanzania)</t>
        </r>
      </text>
    </comment>
    <comment ref="B64" authorId="0" shapeId="0" xr:uid="{63F26749-95C0-4D83-8EC1-3EB90575DAA9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No. of travelers</t>
        </r>
      </text>
    </comment>
    <comment ref="D64" authorId="0" shapeId="0" xr:uid="{C083A787-BB76-4107-9FAE-E5C42F0209BC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Approximate cost</t>
        </r>
      </text>
    </comment>
    <comment ref="B74" authorId="0" shapeId="0" xr:uid="{E50EEC11-92D0-4AD3-9F0B-C407740233FB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number of days
</t>
        </r>
      </text>
    </comment>
    <comment ref="A91" authorId="0" shapeId="0" xr:uid="{D41CA167-B09A-4E91-B251-B93DF3F09609}">
      <text>
        <r>
          <rPr>
            <b/>
            <sz val="10"/>
            <color indexed="81"/>
            <rFont val="Calibri"/>
          </rPr>
          <t>Zahra Lutfeali:</t>
        </r>
        <r>
          <rPr>
            <sz val="10"/>
            <color indexed="81"/>
            <rFont val="Calibri"/>
          </rPr>
          <t xml:space="preserve">
Insert type</t>
        </r>
      </text>
    </comment>
  </commentList>
</comments>
</file>

<file path=xl/sharedStrings.xml><?xml version="1.0" encoding="utf-8"?>
<sst xmlns="http://schemas.openxmlformats.org/spreadsheetml/2006/main" count="327" uniqueCount="111">
  <si>
    <t>Object Class Category</t>
  </si>
  <si>
    <t>Qty</t>
  </si>
  <si>
    <t>Unit (Days, Mos., Trips, Etc.)</t>
  </si>
  <si>
    <t>Unit Amt (US$)</t>
  </si>
  <si>
    <t>No. of Units</t>
  </si>
  <si>
    <t>Program Manager</t>
  </si>
  <si>
    <t>Months</t>
  </si>
  <si>
    <t>Days</t>
  </si>
  <si>
    <t>RT</t>
  </si>
  <si>
    <t>km</t>
  </si>
  <si>
    <t>Office Rent</t>
  </si>
  <si>
    <t>Each</t>
  </si>
  <si>
    <t>Regional Travel</t>
  </si>
  <si>
    <t>Registration Fee</t>
  </si>
  <si>
    <t>Fee</t>
  </si>
  <si>
    <t>Regional Per Diem</t>
  </si>
  <si>
    <t>Small Sub-Grants</t>
  </si>
  <si>
    <t>Workshops</t>
  </si>
  <si>
    <t>Training Material.</t>
  </si>
  <si>
    <t>Transportation</t>
  </si>
  <si>
    <t xml:space="preserve">Amt (US$) </t>
  </si>
  <si>
    <t xml:space="preserve">No. of Units </t>
  </si>
  <si>
    <t>TOTAL: SALARIES</t>
  </si>
  <si>
    <t>TOTAL: FRINGE BENEFITS</t>
  </si>
  <si>
    <t>TOTAL: PROGRAM SUPPLIES</t>
  </si>
  <si>
    <t>TOTAL: OTHER DIRECT COSTS</t>
  </si>
  <si>
    <t>TOTAL: CONTRACTUAL/SUB-AWARDS</t>
  </si>
  <si>
    <t>TOTAL: EQUIPMENT</t>
  </si>
  <si>
    <t>*Please see OFDA guidelines for additional information required for rx, med supplies/equip</t>
  </si>
  <si>
    <t>each</t>
  </si>
  <si>
    <t>Expatriates</t>
  </si>
  <si>
    <t>SUBTOTAL: Expatriate Field Salaries</t>
  </si>
  <si>
    <t>SUBTOTAL: Local Field Staff</t>
  </si>
  <si>
    <t>TOTAL COSTS</t>
  </si>
  <si>
    <t>percent</t>
  </si>
  <si>
    <t>SUBTOTAL: Office Operation Costs</t>
  </si>
  <si>
    <t>Expatriate Staff @ X%</t>
  </si>
  <si>
    <t xml:space="preserve">Local Staff @ X% </t>
  </si>
  <si>
    <t>Headquarters Staff @ X%</t>
  </si>
  <si>
    <t>Generator(s)</t>
  </si>
  <si>
    <t>International and Regional Air Travel</t>
  </si>
  <si>
    <t>TOTAL: TRAVEL, PER DIEM &amp; TRANSPORT</t>
  </si>
  <si>
    <t>Year 1</t>
  </si>
  <si>
    <t>Year 2</t>
  </si>
  <si>
    <t>Laptop</t>
  </si>
  <si>
    <t>Cloud server</t>
  </si>
  <si>
    <t>small Sub-Grants</t>
  </si>
  <si>
    <t xml:space="preserve">Approved/Applicable NICRA </t>
  </si>
  <si>
    <t>OMB Circular A-133 (or RCA) Audits if not recovered under approved NICRA</t>
  </si>
  <si>
    <t>SUBTOTAL: Project Administration</t>
  </si>
  <si>
    <t>Description</t>
  </si>
  <si>
    <t>Work Package 1 (USD)</t>
  </si>
  <si>
    <t>Work Package 2 (USD)</t>
  </si>
  <si>
    <t>Total Cost (USD)</t>
  </si>
  <si>
    <t>Personnel (Salaries &amp; Wages)</t>
  </si>
  <si>
    <t>Fringe Benefits</t>
  </si>
  <si>
    <t>Travel</t>
  </si>
  <si>
    <t>Equipment</t>
  </si>
  <si>
    <t>Supplies</t>
  </si>
  <si>
    <t>Other Direct Costs</t>
  </si>
  <si>
    <t>Contractual</t>
  </si>
  <si>
    <t>Consultants</t>
  </si>
  <si>
    <t>Total Direct Costs</t>
  </si>
  <si>
    <t>Indirect Costs</t>
  </si>
  <si>
    <t>Total Project Costs</t>
  </si>
  <si>
    <t>Office Operation Costs</t>
  </si>
  <si>
    <t>Project Administration Costs</t>
  </si>
  <si>
    <t>Trainings, Workshops, Conferences</t>
  </si>
  <si>
    <t xml:space="preserve"> [insert training name]</t>
  </si>
  <si>
    <t>SUBTOTAL - [insert name]</t>
  </si>
  <si>
    <t>[insert training name]</t>
  </si>
  <si>
    <t xml:space="preserve"> SUBTOTAL: [insert name]</t>
  </si>
  <si>
    <t>SUBTOTAL: Trainings, Workshops, Conferences</t>
  </si>
  <si>
    <t>SUBTOTAL: ODC SUB CATEGORY [insert name]</t>
  </si>
  <si>
    <t>OTHER DIRECT COST SUB CATEGORY [Insert name]</t>
  </si>
  <si>
    <t>[Insert description]</t>
  </si>
  <si>
    <t>TOTAL: CONSULTANTS</t>
  </si>
  <si>
    <t>SUBTOTAL: International/Regional  Per Diem</t>
  </si>
  <si>
    <t>SUBTOTAL: In-Country Per Diem</t>
  </si>
  <si>
    <t xml:space="preserve">[INSERT PROJECT TITLE]
</t>
  </si>
  <si>
    <t xml:space="preserve">[INSERT ENTITY NAME]
</t>
  </si>
  <si>
    <t>[Insert consultant name]</t>
  </si>
  <si>
    <t>[Insert subawardee type and entity name]</t>
  </si>
  <si>
    <t>Salaries</t>
  </si>
  <si>
    <t>Example: Field Staff</t>
  </si>
  <si>
    <t>SUBTOTAL: Field Staff</t>
  </si>
  <si>
    <t>Example: Headquarters Staff</t>
  </si>
  <si>
    <t>SUBTOTAL: HQ Staff</t>
  </si>
  <si>
    <t>TOTAL: INDIRECT COSTS</t>
  </si>
  <si>
    <t>TOTAL DIRECT COSTS</t>
  </si>
  <si>
    <t xml:space="preserve">Indirect Costs </t>
  </si>
  <si>
    <t>TOTAL PROGRAM COSTS</t>
  </si>
  <si>
    <t>Contractual/Sub-Awards</t>
  </si>
  <si>
    <t>Other Short-term "Non-Employee" Labor (e.g. consultants)</t>
  </si>
  <si>
    <t>Program Supplies &lt;$5,000</t>
  </si>
  <si>
    <t>Equipment at or above $5,000</t>
  </si>
  <si>
    <t>Travel and Transport</t>
  </si>
  <si>
    <t xml:space="preserve"> International/Regional  Per Diem</t>
  </si>
  <si>
    <t>SUBTOTAL: International Travel</t>
  </si>
  <si>
    <t>In Country  Per Diem</t>
  </si>
  <si>
    <t>In Country  Travel</t>
  </si>
  <si>
    <t>trip</t>
  </si>
  <si>
    <t>SUBTOTAL: In-Country Travel</t>
  </si>
  <si>
    <t>SUBTOTAL: In-Counry Transportation</t>
  </si>
  <si>
    <t>SUBTOTAL: International/Regional  Transportation</t>
  </si>
  <si>
    <t>Program Manager - City to Regional Capitol</t>
  </si>
  <si>
    <t>Program Manager - US to Tanzania</t>
  </si>
  <si>
    <t>Example: Local Field Staff</t>
  </si>
  <si>
    <r>
      <t xml:space="preserve">Sample Budget Sheet 
 </t>
    </r>
    <r>
      <rPr>
        <b/>
        <i/>
        <u/>
        <sz val="16"/>
        <color indexed="10"/>
        <rFont val="Arial"/>
        <family val="2"/>
      </rPr>
      <t>(Instructions to applicant: Delete quantity, unit, unit amount, and illustrative values and update according to technical application.</t>
    </r>
  </si>
  <si>
    <t>Sample Budget Sheet 
 (Instructions to applicant: Delete quantity, unit, unit amount, and illustrative values and update according to technical application.</t>
  </si>
  <si>
    <t>[INSERT WORK PACKAGE TITLE]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</si>
</sst>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_(&quot;$&quot;* #,##0_);_(&quot;$&quot;* \(#,##0\);_(&quot;$&quot;* &quot;-&quot;??_);_(@_)"/>
  </numFmts>
  <fonts count="42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i/>
      <u/>
      <sz val="16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u/>
      <sz val="16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indexed="81"/>
      <name val="Calibri"/>
    </font>
    <font>
      <b/>
      <sz val="10"/>
      <color indexed="81"/>
      <name val="Calibri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3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1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 wrapText="1" indent="2"/>
    </xf>
    <xf numFmtId="0" fontId="7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42" fontId="14" fillId="2" borderId="2" xfId="1" applyNumberFormat="1" applyFont="1" applyFill="1" applyBorder="1" applyAlignment="1">
      <alignment horizontal="center" wrapText="1"/>
    </xf>
    <xf numFmtId="42" fontId="7" fillId="2" borderId="2" xfId="0" applyNumberFormat="1" applyFont="1" applyFill="1" applyBorder="1" applyAlignment="1">
      <alignment horizontal="center" wrapText="1"/>
    </xf>
    <xf numFmtId="42" fontId="14" fillId="2" borderId="2" xfId="0" applyNumberFormat="1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3" fontId="14" fillId="2" borderId="4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2" fontId="4" fillId="2" borderId="3" xfId="1" applyNumberFormat="1" applyFont="1" applyFill="1" applyBorder="1" applyAlignment="1">
      <alignment horizontal="center" wrapText="1"/>
    </xf>
    <xf numFmtId="42" fontId="10" fillId="2" borderId="3" xfId="1" applyNumberFormat="1" applyFont="1" applyFill="1" applyBorder="1" applyAlignment="1">
      <alignment horizontal="center" wrapText="1"/>
    </xf>
    <xf numFmtId="42" fontId="3" fillId="2" borderId="3" xfId="1" applyNumberFormat="1" applyFont="1" applyFill="1" applyBorder="1" applyAlignment="1">
      <alignment horizontal="center" wrapText="1"/>
    </xf>
    <xf numFmtId="42" fontId="3" fillId="2" borderId="3" xfId="0" applyNumberFormat="1" applyFont="1" applyFill="1" applyBorder="1" applyAlignment="1">
      <alignment horizontal="center" wrapText="1"/>
    </xf>
    <xf numFmtId="0" fontId="15" fillId="2" borderId="3" xfId="0" applyFont="1" applyFill="1" applyBorder="1" applyAlignment="1">
      <alignment vertical="center"/>
    </xf>
    <xf numFmtId="42" fontId="8" fillId="2" borderId="3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wrapText="1"/>
    </xf>
    <xf numFmtId="165" fontId="9" fillId="2" borderId="5" xfId="1" applyNumberFormat="1" applyFont="1" applyFill="1" applyBorder="1" applyAlignment="1">
      <alignment horizontal="center" wrapText="1"/>
    </xf>
    <xf numFmtId="165" fontId="14" fillId="2" borderId="5" xfId="1" applyNumberFormat="1" applyFont="1" applyFill="1" applyBorder="1" applyAlignment="1">
      <alignment horizontal="center" wrapText="1"/>
    </xf>
    <xf numFmtId="165" fontId="7" fillId="2" borderId="5" xfId="1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 indent="2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44" fontId="0" fillId="0" borderId="1" xfId="1" applyFont="1" applyBorder="1" applyAlignment="1">
      <alignment vertical="top"/>
    </xf>
    <xf numFmtId="44" fontId="7" fillId="0" borderId="1" xfId="1" applyFont="1" applyBorder="1" applyAlignment="1">
      <alignment vertical="top"/>
    </xf>
    <xf numFmtId="42" fontId="7" fillId="2" borderId="23" xfId="0" applyNumberFormat="1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165" fontId="27" fillId="2" borderId="5" xfId="1" applyNumberFormat="1" applyFont="1" applyFill="1" applyBorder="1" applyAlignment="1">
      <alignment horizontal="center"/>
    </xf>
    <xf numFmtId="42" fontId="28" fillId="2" borderId="3" xfId="1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165" fontId="26" fillId="2" borderId="5" xfId="1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42" fontId="26" fillId="2" borderId="2" xfId="0" applyNumberFormat="1" applyFont="1" applyFill="1" applyBorder="1" applyAlignment="1">
      <alignment horizontal="center" wrapText="1"/>
    </xf>
    <xf numFmtId="3" fontId="26" fillId="2" borderId="4" xfId="0" applyNumberFormat="1" applyFont="1" applyFill="1" applyBorder="1" applyAlignment="1">
      <alignment horizontal="center" wrapText="1"/>
    </xf>
    <xf numFmtId="165" fontId="26" fillId="2" borderId="5" xfId="1" applyNumberFormat="1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42" fontId="29" fillId="2" borderId="3" xfId="1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center"/>
    </xf>
    <xf numFmtId="0" fontId="27" fillId="2" borderId="1" xfId="0" applyFont="1" applyFill="1" applyBorder="1" applyAlignment="1">
      <alignment vertical="center"/>
    </xf>
    <xf numFmtId="42" fontId="27" fillId="2" borderId="3" xfId="1" applyNumberFormat="1" applyFont="1" applyFill="1" applyBorder="1" applyAlignment="1">
      <alignment horizontal="center" wrapText="1"/>
    </xf>
    <xf numFmtId="0" fontId="27" fillId="2" borderId="1" xfId="0" applyFont="1" applyFill="1" applyBorder="1"/>
    <xf numFmtId="42" fontId="30" fillId="2" borderId="3" xfId="1" applyNumberFormat="1" applyFont="1" applyFill="1" applyBorder="1" applyAlignment="1">
      <alignment horizontal="center" wrapText="1"/>
    </xf>
    <xf numFmtId="0" fontId="26" fillId="2" borderId="1" xfId="0" applyFont="1" applyFill="1" applyBorder="1"/>
    <xf numFmtId="0" fontId="8" fillId="2" borderId="3" xfId="0" applyFont="1" applyFill="1" applyBorder="1" applyAlignment="1">
      <alignment horizontal="center" wrapText="1"/>
    </xf>
    <xf numFmtId="0" fontId="8" fillId="2" borderId="1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Continuous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/>
    </xf>
    <xf numFmtId="0" fontId="15" fillId="2" borderId="16" xfId="0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Continuous" vertical="top" wrapText="1"/>
    </xf>
    <xf numFmtId="0" fontId="16" fillId="2" borderId="1" xfId="0" applyFont="1" applyFill="1" applyBorder="1"/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165" fontId="7" fillId="2" borderId="22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 indent="1"/>
    </xf>
    <xf numFmtId="9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42" fontId="20" fillId="2" borderId="3" xfId="1" applyNumberFormat="1" applyFont="1" applyFill="1" applyBorder="1" applyAlignment="1">
      <alignment horizontal="center" wrapText="1"/>
    </xf>
    <xf numFmtId="0" fontId="19" fillId="2" borderId="1" xfId="0" applyFont="1" applyFill="1" applyBorder="1"/>
    <xf numFmtId="0" fontId="0" fillId="2" borderId="1" xfId="0" applyFill="1" applyBorder="1" applyAlignment="1">
      <alignment horizontal="center" wrapText="1"/>
    </xf>
    <xf numFmtId="42" fontId="4" fillId="2" borderId="6" xfId="1" applyNumberFormat="1" applyFont="1" applyFill="1" applyBorder="1" applyAlignment="1">
      <alignment horizontal="center" wrapText="1"/>
    </xf>
    <xf numFmtId="42" fontId="4" fillId="2" borderId="7" xfId="1" applyNumberFormat="1" applyFont="1" applyFill="1" applyBorder="1" applyAlignment="1">
      <alignment horizontal="center" wrapText="1"/>
    </xf>
    <xf numFmtId="42" fontId="4" fillId="2" borderId="8" xfId="1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center" wrapText="1"/>
    </xf>
    <xf numFmtId="42" fontId="31" fillId="2" borderId="3" xfId="1" applyNumberFormat="1" applyFont="1" applyFill="1" applyBorder="1" applyAlignment="1">
      <alignment horizontal="center" wrapText="1"/>
    </xf>
    <xf numFmtId="0" fontId="31" fillId="2" borderId="1" xfId="0" applyFont="1" applyFill="1" applyBorder="1"/>
    <xf numFmtId="4" fontId="14" fillId="2" borderId="4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/>
    </xf>
    <xf numFmtId="42" fontId="12" fillId="2" borderId="3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165" fontId="0" fillId="2" borderId="5" xfId="1" applyNumberFormat="1" applyFont="1" applyFill="1" applyBorder="1"/>
    <xf numFmtId="0" fontId="33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165" fontId="33" fillId="2" borderId="5" xfId="1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left" vertical="center" wrapText="1" indent="2"/>
    </xf>
    <xf numFmtId="0" fontId="38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right" vertical="top" wrapText="1"/>
    </xf>
    <xf numFmtId="0" fontId="38" fillId="2" borderId="4" xfId="0" applyFont="1" applyFill="1" applyBorder="1" applyAlignment="1">
      <alignment horizontal="center" vertical="top" wrapText="1"/>
    </xf>
    <xf numFmtId="165" fontId="39" fillId="2" borderId="5" xfId="1" applyNumberFormat="1" applyFont="1" applyFill="1" applyBorder="1"/>
    <xf numFmtId="0" fontId="39" fillId="2" borderId="4" xfId="0" applyFont="1" applyFill="1" applyBorder="1"/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/>
    <xf numFmtId="0" fontId="23" fillId="2" borderId="2" xfId="0" applyFont="1" applyFill="1" applyBorder="1"/>
    <xf numFmtId="0" fontId="23" fillId="2" borderId="4" xfId="0" applyFont="1" applyFill="1" applyBorder="1"/>
    <xf numFmtId="165" fontId="23" fillId="2" borderId="5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2" fontId="8" fillId="0" borderId="3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wrapText="1"/>
    </xf>
    <xf numFmtId="42" fontId="7" fillId="3" borderId="2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165" fontId="7" fillId="3" borderId="5" xfId="1" applyNumberFormat="1" applyFont="1" applyFill="1" applyBorder="1" applyAlignment="1">
      <alignment horizontal="center" wrapText="1"/>
    </xf>
    <xf numFmtId="37" fontId="7" fillId="3" borderId="4" xfId="1" applyNumberFormat="1" applyFont="1" applyFill="1" applyBorder="1" applyAlignment="1">
      <alignment horizontal="center" wrapText="1"/>
    </xf>
    <xf numFmtId="165" fontId="11" fillId="3" borderId="5" xfId="1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/>
    </xf>
    <xf numFmtId="42" fontId="11" fillId="3" borderId="2" xfId="1" applyNumberFormat="1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wrapText="1"/>
    </xf>
    <xf numFmtId="42" fontId="7" fillId="4" borderId="2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165" fontId="7" fillId="4" borderId="5" xfId="1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42" fontId="7" fillId="5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65" fontId="40" fillId="5" borderId="5" xfId="1" applyNumberFormat="1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vertical="center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/>
    </xf>
    <xf numFmtId="42" fontId="40" fillId="5" borderId="2" xfId="0" applyNumberFormat="1" applyFont="1" applyFill="1" applyBorder="1" applyAlignment="1">
      <alignment horizontal="center" vertical="center"/>
    </xf>
    <xf numFmtId="3" fontId="40" fillId="5" borderId="4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vertical="center"/>
    </xf>
    <xf numFmtId="0" fontId="32" fillId="5" borderId="1" xfId="0" applyFont="1" applyFill="1" applyBorder="1" applyAlignment="1">
      <alignment horizontal="center" vertical="center"/>
    </xf>
    <xf numFmtId="42" fontId="32" fillId="5" borderId="2" xfId="0" applyNumberFormat="1" applyFont="1" applyFill="1" applyBorder="1" applyAlignment="1">
      <alignment horizontal="center" vertical="center"/>
    </xf>
    <xf numFmtId="3" fontId="32" fillId="5" borderId="4" xfId="0" applyNumberFormat="1" applyFont="1" applyFill="1" applyBorder="1" applyAlignment="1">
      <alignment horizontal="center" vertical="center"/>
    </xf>
    <xf numFmtId="165" fontId="32" fillId="5" borderId="5" xfId="1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/>
    </xf>
    <xf numFmtId="0" fontId="41" fillId="5" borderId="2" xfId="0" applyFont="1" applyFill="1" applyBorder="1" applyAlignment="1">
      <alignment horizontal="center"/>
    </xf>
    <xf numFmtId="0" fontId="41" fillId="5" borderId="4" xfId="0" applyFont="1" applyFill="1" applyBorder="1" applyAlignment="1">
      <alignment horizontal="center"/>
    </xf>
    <xf numFmtId="165" fontId="41" fillId="5" borderId="5" xfId="1" applyNumberFormat="1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7" fillId="2" borderId="1" xfId="0" applyFont="1" applyFill="1" applyBorder="1"/>
    <xf numFmtId="0" fontId="36" fillId="2" borderId="1" xfId="0" applyFont="1" applyFill="1" applyBorder="1" applyAlignment="1">
      <alignment horizontal="center"/>
    </xf>
    <xf numFmtId="9" fontId="36" fillId="2" borderId="2" xfId="0" applyNumberFormat="1" applyFont="1" applyFill="1" applyBorder="1" applyAlignment="1">
      <alignment horizontal="center"/>
    </xf>
    <xf numFmtId="165" fontId="36" fillId="2" borderId="4" xfId="0" applyNumberFormat="1" applyFont="1" applyFill="1" applyBorder="1" applyAlignment="1">
      <alignment horizontal="center"/>
    </xf>
    <xf numFmtId="165" fontId="36" fillId="2" borderId="5" xfId="1" applyNumberFormat="1" applyFont="1" applyFill="1" applyBorder="1" applyAlignment="1">
      <alignment horizontal="center"/>
    </xf>
    <xf numFmtId="0" fontId="40" fillId="5" borderId="1" xfId="0" applyFont="1" applyFill="1" applyBorder="1" applyAlignment="1">
      <alignment horizontal="left" vertical="center" wrapText="1" indent="2"/>
    </xf>
    <xf numFmtId="0" fontId="34" fillId="2" borderId="4" xfId="0" applyFont="1" applyFill="1" applyBorder="1" applyAlignment="1">
      <alignment horizontal="center" wrapText="1"/>
    </xf>
    <xf numFmtId="165" fontId="34" fillId="2" borderId="5" xfId="1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42" fontId="34" fillId="2" borderId="2" xfId="0" applyNumberFormat="1" applyFont="1" applyFill="1" applyBorder="1" applyAlignment="1">
      <alignment horizontal="center" wrapText="1"/>
    </xf>
    <xf numFmtId="0" fontId="34" fillId="4" borderId="1" xfId="0" applyFont="1" applyFill="1" applyBorder="1" applyAlignment="1">
      <alignment vertical="center"/>
    </xf>
    <xf numFmtId="0" fontId="34" fillId="4" borderId="4" xfId="0" applyFont="1" applyFill="1" applyBorder="1" applyAlignment="1">
      <alignment horizontal="center" wrapText="1"/>
    </xf>
    <xf numFmtId="165" fontId="34" fillId="4" borderId="5" xfId="1" applyNumberFormat="1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 wrapText="1"/>
    </xf>
    <xf numFmtId="42" fontId="34" fillId="4" borderId="2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center" wrapText="1"/>
    </xf>
    <xf numFmtId="42" fontId="37" fillId="3" borderId="2" xfId="0" applyNumberFormat="1" applyFont="1" applyFill="1" applyBorder="1" applyAlignment="1">
      <alignment horizontal="center" wrapText="1"/>
    </xf>
    <xf numFmtId="0" fontId="34" fillId="3" borderId="4" xfId="0" applyFont="1" applyFill="1" applyBorder="1" applyAlignment="1">
      <alignment horizontal="center" wrapText="1"/>
    </xf>
    <xf numFmtId="165" fontId="34" fillId="3" borderId="5" xfId="1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wrapText="1"/>
    </xf>
    <xf numFmtId="42" fontId="34" fillId="3" borderId="2" xfId="0" applyNumberFormat="1" applyFont="1" applyFill="1" applyBorder="1" applyAlignment="1">
      <alignment horizontal="center" wrapText="1"/>
    </xf>
    <xf numFmtId="165" fontId="34" fillId="2" borderId="23" xfId="1" applyNumberFormat="1" applyFont="1" applyFill="1" applyBorder="1" applyAlignment="1">
      <alignment horizontal="center" wrapText="1"/>
    </xf>
    <xf numFmtId="0" fontId="34" fillId="4" borderId="23" xfId="0" applyFont="1" applyFill="1" applyBorder="1" applyAlignment="1">
      <alignment horizontal="center" wrapText="1"/>
    </xf>
    <xf numFmtId="3" fontId="7" fillId="4" borderId="4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wrapText="1"/>
    </xf>
    <xf numFmtId="42" fontId="7" fillId="6" borderId="2" xfId="0" applyNumberFormat="1" applyFont="1" applyFill="1" applyBorder="1" applyAlignment="1">
      <alignment horizontal="center" wrapText="1"/>
    </xf>
    <xf numFmtId="3" fontId="7" fillId="6" borderId="4" xfId="0" applyNumberFormat="1" applyFont="1" applyFill="1" applyBorder="1" applyAlignment="1">
      <alignment horizontal="center" wrapText="1"/>
    </xf>
    <xf numFmtId="165" fontId="7" fillId="6" borderId="5" xfId="1" applyNumberFormat="1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34" fillId="6" borderId="1" xfId="0" applyFont="1" applyFill="1" applyBorder="1" applyAlignment="1">
      <alignment vertical="center"/>
    </xf>
    <xf numFmtId="0" fontId="34" fillId="6" borderId="1" xfId="0" applyFont="1" applyFill="1" applyBorder="1" applyAlignment="1">
      <alignment horizontal="center" wrapText="1"/>
    </xf>
    <xf numFmtId="42" fontId="34" fillId="6" borderId="2" xfId="0" applyNumberFormat="1" applyFont="1" applyFill="1" applyBorder="1" applyAlignment="1">
      <alignment horizontal="center" wrapText="1"/>
    </xf>
    <xf numFmtId="3" fontId="34" fillId="6" borderId="4" xfId="0" applyNumberFormat="1" applyFont="1" applyFill="1" applyBorder="1" applyAlignment="1">
      <alignment horizontal="center" wrapText="1"/>
    </xf>
    <xf numFmtId="165" fontId="34" fillId="6" borderId="5" xfId="1" applyNumberFormat="1" applyFont="1" applyFill="1" applyBorder="1" applyAlignment="1">
      <alignment horizontal="center" wrapText="1"/>
    </xf>
    <xf numFmtId="0" fontId="34" fillId="6" borderId="4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165" fontId="7" fillId="6" borderId="5" xfId="1" applyNumberFormat="1" applyFont="1" applyFill="1" applyBorder="1" applyAlignment="1">
      <alignment horizontal="center"/>
    </xf>
    <xf numFmtId="0" fontId="37" fillId="6" borderId="1" xfId="0" applyFont="1" applyFill="1" applyBorder="1" applyAlignment="1">
      <alignment horizontal="center" wrapText="1"/>
    </xf>
    <xf numFmtId="42" fontId="37" fillId="6" borderId="2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wrapText="1"/>
    </xf>
    <xf numFmtId="42" fontId="11" fillId="6" borderId="2" xfId="1" applyNumberFormat="1" applyFont="1" applyFill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165" fontId="11" fillId="6" borderId="5" xfId="1" applyNumberFormat="1" applyFont="1" applyFill="1" applyBorder="1" applyAlignment="1">
      <alignment horizontal="center" wrapText="1"/>
    </xf>
    <xf numFmtId="0" fontId="14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42" fontId="7" fillId="7" borderId="2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65" fontId="7" fillId="7" borderId="5" xfId="1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165" fontId="7" fillId="7" borderId="23" xfId="1" applyNumberFormat="1" applyFont="1" applyFill="1" applyBorder="1" applyAlignment="1">
      <alignment horizontal="center" vertical="center"/>
    </xf>
    <xf numFmtId="3" fontId="7" fillId="7" borderId="23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0" fontId="37" fillId="7" borderId="1" xfId="0" applyFont="1" applyFill="1" applyBorder="1" applyAlignment="1">
      <alignment horizontal="center"/>
    </xf>
    <xf numFmtId="0" fontId="37" fillId="7" borderId="2" xfId="0" applyFont="1" applyFill="1" applyBorder="1" applyAlignment="1">
      <alignment horizontal="center"/>
    </xf>
    <xf numFmtId="0" fontId="37" fillId="7" borderId="4" xfId="0" applyFont="1" applyFill="1" applyBorder="1" applyAlignment="1">
      <alignment horizontal="center"/>
    </xf>
    <xf numFmtId="165" fontId="37" fillId="7" borderId="5" xfId="1" applyNumberFormat="1" applyFont="1" applyFill="1" applyBorder="1" applyAlignment="1">
      <alignment horizontal="center"/>
    </xf>
    <xf numFmtId="0" fontId="34" fillId="7" borderId="1" xfId="0" applyFont="1" applyFill="1" applyBorder="1" applyAlignment="1">
      <alignment vertical="center"/>
    </xf>
    <xf numFmtId="0" fontId="35" fillId="7" borderId="1" xfId="0" applyFont="1" applyFill="1" applyBorder="1" applyAlignment="1">
      <alignment horizontal="center" vertical="center"/>
    </xf>
    <xf numFmtId="42" fontId="35" fillId="7" borderId="2" xfId="0" applyNumberFormat="1" applyFont="1" applyFill="1" applyBorder="1" applyAlignment="1">
      <alignment horizontal="center" vertical="center"/>
    </xf>
    <xf numFmtId="3" fontId="35" fillId="7" borderId="4" xfId="0" applyNumberFormat="1" applyFont="1" applyFill="1" applyBorder="1" applyAlignment="1">
      <alignment horizontal="center" vertical="center"/>
    </xf>
    <xf numFmtId="165" fontId="35" fillId="7" borderId="5" xfId="1" applyNumberFormat="1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  <xf numFmtId="165" fontId="7" fillId="7" borderId="26" xfId="1" applyNumberFormat="1" applyFont="1" applyFill="1" applyBorder="1" applyAlignment="1">
      <alignment horizontal="center" wrapText="1"/>
    </xf>
    <xf numFmtId="42" fontId="7" fillId="6" borderId="23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1488-ADA5-43BA-9E49-712BDDD378AB}">
  <dimension ref="A1:D12"/>
  <sheetViews>
    <sheetView tabSelected="1" workbookViewId="0">
      <selection activeCell="E35" sqref="E35"/>
    </sheetView>
  </sheetViews>
  <sheetFormatPr defaultRowHeight="12.75" x14ac:dyDescent="0.2"/>
  <cols>
    <col min="1" max="1" width="26.5703125" bestFit="1" customWidth="1"/>
    <col min="2" max="3" width="21.7109375" bestFit="1" customWidth="1"/>
    <col min="4" max="4" width="15.7109375" bestFit="1" customWidth="1"/>
  </cols>
  <sheetData>
    <row r="1" spans="1:4" x14ac:dyDescent="0.2">
      <c r="A1" s="46" t="s">
        <v>50</v>
      </c>
      <c r="B1" s="46" t="s">
        <v>51</v>
      </c>
      <c r="C1" s="46" t="s">
        <v>52</v>
      </c>
      <c r="D1" s="46" t="s">
        <v>53</v>
      </c>
    </row>
    <row r="2" spans="1:4" x14ac:dyDescent="0.2">
      <c r="A2" s="47" t="s">
        <v>54</v>
      </c>
      <c r="B2" s="48">
        <f>'Work Package 1'!J33</f>
        <v>24000</v>
      </c>
      <c r="C2" s="48">
        <f>'Work Package 2'!J33</f>
        <v>12000</v>
      </c>
      <c r="D2" s="49">
        <f>SUM(B2:C2)</f>
        <v>36000</v>
      </c>
    </row>
    <row r="3" spans="1:4" x14ac:dyDescent="0.2">
      <c r="A3" s="47" t="s">
        <v>55</v>
      </c>
      <c r="B3" s="48">
        <f>'Work Package 1'!J39</f>
        <v>8400</v>
      </c>
      <c r="C3" s="48">
        <f>'Work Package 2'!J39</f>
        <v>4200</v>
      </c>
      <c r="D3" s="49">
        <f t="shared" ref="D3:D11" si="0">SUM(B3:C3)</f>
        <v>12600</v>
      </c>
    </row>
    <row r="4" spans="1:4" x14ac:dyDescent="0.2">
      <c r="A4" s="47" t="s">
        <v>56</v>
      </c>
      <c r="B4" s="48">
        <f>'Work Package 1'!J83</f>
        <v>27600</v>
      </c>
      <c r="C4" s="48">
        <f>'Work Package 2'!J83</f>
        <v>13800</v>
      </c>
      <c r="D4" s="49">
        <f t="shared" si="0"/>
        <v>41400</v>
      </c>
    </row>
    <row r="5" spans="1:4" x14ac:dyDescent="0.2">
      <c r="A5" s="47" t="s">
        <v>57</v>
      </c>
      <c r="B5" s="48">
        <f>'Work Package 1'!J86</f>
        <v>10000</v>
      </c>
      <c r="C5" s="48">
        <f>'Work Package 2'!J88</f>
        <v>5000</v>
      </c>
      <c r="D5" s="49">
        <f t="shared" si="0"/>
        <v>15000</v>
      </c>
    </row>
    <row r="6" spans="1:4" x14ac:dyDescent="0.2">
      <c r="A6" s="47" t="s">
        <v>58</v>
      </c>
      <c r="B6" s="48">
        <f>'Work Package 1'!J99</f>
        <v>26400</v>
      </c>
      <c r="C6" s="48">
        <f>'Work Package 2'!J99</f>
        <v>0</v>
      </c>
      <c r="D6" s="49">
        <f t="shared" si="0"/>
        <v>26400</v>
      </c>
    </row>
    <row r="7" spans="1:4" x14ac:dyDescent="0.2">
      <c r="A7" s="47" t="s">
        <v>59</v>
      </c>
      <c r="B7" s="48">
        <f>'Work Package 1'!J140</f>
        <v>43500</v>
      </c>
      <c r="C7" s="48">
        <f>'Work Package 2'!J140</f>
        <v>12000</v>
      </c>
      <c r="D7" s="49">
        <f t="shared" si="0"/>
        <v>55500</v>
      </c>
    </row>
    <row r="8" spans="1:4" x14ac:dyDescent="0.2">
      <c r="A8" s="47" t="s">
        <v>60</v>
      </c>
      <c r="B8" s="48">
        <f>'Work Package 1'!J145</f>
        <v>481900</v>
      </c>
      <c r="C8" s="48">
        <f>'Work Package 2'!J145</f>
        <v>236000</v>
      </c>
      <c r="D8" s="49">
        <f t="shared" si="0"/>
        <v>717900</v>
      </c>
    </row>
    <row r="9" spans="1:4" x14ac:dyDescent="0.2">
      <c r="A9" s="47" t="s">
        <v>61</v>
      </c>
      <c r="B9" s="48">
        <f>'Work Package 1'!J150</f>
        <v>0</v>
      </c>
      <c r="C9" s="48">
        <f>'Work Package 2'!J150</f>
        <v>0</v>
      </c>
      <c r="D9" s="49">
        <f t="shared" si="0"/>
        <v>0</v>
      </c>
    </row>
    <row r="10" spans="1:4" x14ac:dyDescent="0.2">
      <c r="A10" s="46" t="s">
        <v>62</v>
      </c>
      <c r="B10" s="49">
        <f>'Work Package 1'!J152</f>
        <v>621800</v>
      </c>
      <c r="C10" s="49">
        <f>'Work Package 2'!J152</f>
        <v>283000</v>
      </c>
      <c r="D10" s="49">
        <f t="shared" si="0"/>
        <v>904800</v>
      </c>
    </row>
    <row r="11" spans="1:4" x14ac:dyDescent="0.2">
      <c r="A11" s="47" t="s">
        <v>63</v>
      </c>
      <c r="B11" s="48">
        <f>'Work Package 1'!J156</f>
        <v>80834</v>
      </c>
      <c r="C11" s="48">
        <f>'Work Package 2'!J156</f>
        <v>36790</v>
      </c>
      <c r="D11" s="49">
        <f t="shared" si="0"/>
        <v>117624</v>
      </c>
    </row>
    <row r="12" spans="1:4" x14ac:dyDescent="0.2">
      <c r="A12" s="46" t="s">
        <v>64</v>
      </c>
      <c r="B12" s="49">
        <f>'Work Package 1'!J158</f>
        <v>702634</v>
      </c>
      <c r="C12" s="49">
        <f>'Work Package 2'!J158</f>
        <v>319790</v>
      </c>
      <c r="D12" s="49">
        <f>SUM(B12:C12)</f>
        <v>1022424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0"/>
  <sheetViews>
    <sheetView zoomScaleNormal="100" zoomScalePageLayoutView="90" workbookViewId="0">
      <pane xSplit="3" ySplit="6" topLeftCell="D7" activePane="bottomRight" state="frozenSplit"/>
      <selection pane="topRight" activeCell="K1" sqref="K1"/>
      <selection pane="bottomLeft" activeCell="A15" sqref="A15"/>
      <selection pane="bottomRight" activeCell="A4" sqref="A4:J4"/>
    </sheetView>
  </sheetViews>
  <sheetFormatPr defaultColWidth="8.85546875" defaultRowHeight="12.75" x14ac:dyDescent="0.2"/>
  <cols>
    <col min="1" max="1" width="67.85546875" style="44" bestFit="1" customWidth="1"/>
    <col min="2" max="2" width="9.28515625" style="8" bestFit="1" customWidth="1"/>
    <col min="3" max="3" width="15.42578125" style="8" customWidth="1"/>
    <col min="4" max="4" width="14.28515625" style="117" customWidth="1"/>
    <col min="5" max="5" width="14.28515625" style="118" customWidth="1"/>
    <col min="6" max="6" width="15.28515625" style="119" customWidth="1"/>
    <col min="7" max="7" width="14.28515625" style="118" customWidth="1"/>
    <col min="8" max="8" width="14.85546875" style="119" bestFit="1" customWidth="1"/>
    <col min="9" max="9" width="14.28515625" style="118" customWidth="1"/>
    <col min="10" max="10" width="14.85546875" style="119" bestFit="1" customWidth="1"/>
    <col min="11" max="11" width="33.7109375" style="116" hidden="1" customWidth="1"/>
    <col min="12" max="16384" width="8.85546875" style="8"/>
  </cols>
  <sheetData>
    <row r="1" spans="1:11" ht="50.25" customHeight="1" thickBot="1" x14ac:dyDescent="0.25">
      <c r="A1" s="77" t="s">
        <v>108</v>
      </c>
      <c r="B1" s="78"/>
      <c r="C1" s="78"/>
      <c r="D1" s="78"/>
      <c r="E1" s="78"/>
      <c r="F1" s="78"/>
      <c r="G1" s="78"/>
      <c r="H1" s="78"/>
      <c r="I1" s="78"/>
      <c r="J1" s="79"/>
      <c r="K1" s="80"/>
    </row>
    <row r="2" spans="1:11" ht="48.75" customHeight="1" thickBot="1" x14ac:dyDescent="0.25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6"/>
      <c r="K2" s="80"/>
    </row>
    <row r="3" spans="1:11" ht="48.75" customHeight="1" thickBot="1" x14ac:dyDescent="0.25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6"/>
      <c r="K3" s="80"/>
    </row>
    <row r="4" spans="1:11" ht="48.75" customHeight="1" thickBot="1" x14ac:dyDescent="0.25">
      <c r="A4" s="165" t="s">
        <v>80</v>
      </c>
      <c r="B4" s="165"/>
      <c r="C4" s="165"/>
      <c r="D4" s="165"/>
      <c r="E4" s="165"/>
      <c r="F4" s="165"/>
      <c r="G4" s="165"/>
      <c r="H4" s="165"/>
      <c r="I4" s="165"/>
      <c r="J4" s="166"/>
      <c r="K4" s="80"/>
    </row>
    <row r="5" spans="1:11" s="89" customFormat="1" ht="21" customHeight="1" x14ac:dyDescent="0.2">
      <c r="A5" s="81"/>
      <c r="B5" s="82"/>
      <c r="C5" s="82"/>
      <c r="D5" s="83"/>
      <c r="E5" s="84" t="s">
        <v>42</v>
      </c>
      <c r="F5" s="85"/>
      <c r="G5" s="84" t="s">
        <v>43</v>
      </c>
      <c r="H5" s="85"/>
      <c r="I5" s="86" t="s">
        <v>33</v>
      </c>
      <c r="J5" s="87"/>
      <c r="K5" s="88"/>
    </row>
    <row r="6" spans="1:11" ht="36.75" customHeight="1" thickBot="1" x14ac:dyDescent="0.25">
      <c r="A6" s="90" t="s">
        <v>0</v>
      </c>
      <c r="B6" s="91" t="s">
        <v>1</v>
      </c>
      <c r="C6" s="91" t="s">
        <v>2</v>
      </c>
      <c r="D6" s="92" t="s">
        <v>3</v>
      </c>
      <c r="E6" s="90" t="s">
        <v>4</v>
      </c>
      <c r="F6" s="93" t="s">
        <v>20</v>
      </c>
      <c r="G6" s="90" t="s">
        <v>4</v>
      </c>
      <c r="H6" s="93" t="s">
        <v>20</v>
      </c>
      <c r="I6" s="90" t="s">
        <v>21</v>
      </c>
      <c r="J6" s="93" t="s">
        <v>20</v>
      </c>
      <c r="K6" s="94"/>
    </row>
    <row r="7" spans="1:11" ht="12.75" customHeight="1" x14ac:dyDescent="0.2">
      <c r="A7" s="248"/>
      <c r="B7" s="249"/>
      <c r="C7" s="249"/>
      <c r="D7" s="250"/>
      <c r="E7" s="248"/>
      <c r="F7" s="251"/>
      <c r="G7" s="248"/>
      <c r="H7" s="251"/>
      <c r="I7" s="248"/>
      <c r="J7" s="251"/>
      <c r="K7" s="94"/>
    </row>
    <row r="8" spans="1:11" s="74" customFormat="1" ht="18" x14ac:dyDescent="0.25">
      <c r="A8" s="95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73"/>
    </row>
    <row r="9" spans="1:11" s="3" customFormat="1" ht="15.75" x14ac:dyDescent="0.25">
      <c r="A9" s="1" t="s">
        <v>84</v>
      </c>
      <c r="B9" s="2"/>
      <c r="C9" s="2"/>
      <c r="D9" s="19"/>
      <c r="E9" s="24"/>
      <c r="F9" s="39"/>
      <c r="G9" s="24"/>
      <c r="H9" s="39"/>
      <c r="I9" s="24"/>
      <c r="J9" s="39"/>
      <c r="K9" s="22"/>
    </row>
    <row r="10" spans="1:11" s="5" customFormat="1" x14ac:dyDescent="0.2">
      <c r="A10" s="6" t="s">
        <v>30</v>
      </c>
      <c r="B10" s="4"/>
      <c r="C10" s="4"/>
      <c r="D10" s="20"/>
      <c r="E10" s="25"/>
      <c r="F10" s="40"/>
      <c r="G10" s="25"/>
      <c r="H10" s="40"/>
      <c r="I10" s="25"/>
      <c r="J10" s="40"/>
      <c r="K10" s="32"/>
    </row>
    <row r="11" spans="1:11" x14ac:dyDescent="0.2">
      <c r="A11" s="45" t="s">
        <v>5</v>
      </c>
      <c r="B11" s="7">
        <v>1</v>
      </c>
      <c r="C11" s="7" t="s">
        <v>6</v>
      </c>
      <c r="D11" s="27">
        <v>1000</v>
      </c>
      <c r="E11" s="30">
        <v>12</v>
      </c>
      <c r="F11" s="41">
        <f t="shared" ref="F11:F16" si="0">D11*E11</f>
        <v>12000</v>
      </c>
      <c r="G11" s="30">
        <v>12</v>
      </c>
      <c r="H11" s="41">
        <f t="shared" ref="H11:H16" si="1">D11*G11</f>
        <v>12000</v>
      </c>
      <c r="I11" s="30">
        <f t="shared" ref="I11:I17" si="2">SUM(E11,G11)</f>
        <v>24</v>
      </c>
      <c r="J11" s="41">
        <f t="shared" ref="J11:J16" si="3">F11+H11</f>
        <v>24000</v>
      </c>
      <c r="K11" s="33"/>
    </row>
    <row r="12" spans="1:11" x14ac:dyDescent="0.2">
      <c r="A12" s="18"/>
      <c r="B12" s="7"/>
      <c r="C12" s="7" t="s">
        <v>6</v>
      </c>
      <c r="D12" s="27"/>
      <c r="E12" s="30"/>
      <c r="F12" s="41">
        <f t="shared" si="0"/>
        <v>0</v>
      </c>
      <c r="G12" s="30"/>
      <c r="H12" s="41">
        <f t="shared" si="1"/>
        <v>0</v>
      </c>
      <c r="I12" s="30">
        <f t="shared" si="2"/>
        <v>0</v>
      </c>
      <c r="J12" s="41">
        <f t="shared" si="3"/>
        <v>0</v>
      </c>
      <c r="K12" s="33"/>
    </row>
    <row r="13" spans="1:11" x14ac:dyDescent="0.2">
      <c r="A13" s="18"/>
      <c r="B13" s="7"/>
      <c r="C13" s="7" t="s">
        <v>6</v>
      </c>
      <c r="D13" s="27"/>
      <c r="E13" s="30"/>
      <c r="F13" s="41">
        <f t="shared" si="0"/>
        <v>0</v>
      </c>
      <c r="G13" s="30"/>
      <c r="H13" s="41">
        <f t="shared" si="1"/>
        <v>0</v>
      </c>
      <c r="I13" s="30">
        <f t="shared" si="2"/>
        <v>0</v>
      </c>
      <c r="J13" s="41">
        <f t="shared" si="3"/>
        <v>0</v>
      </c>
      <c r="K13" s="33"/>
    </row>
    <row r="14" spans="1:11" x14ac:dyDescent="0.2">
      <c r="A14" s="18"/>
      <c r="B14" s="7"/>
      <c r="C14" s="7" t="s">
        <v>6</v>
      </c>
      <c r="D14" s="27"/>
      <c r="E14" s="30"/>
      <c r="F14" s="41">
        <f t="shared" si="0"/>
        <v>0</v>
      </c>
      <c r="G14" s="30"/>
      <c r="H14" s="41">
        <f t="shared" si="1"/>
        <v>0</v>
      </c>
      <c r="I14" s="30">
        <f t="shared" si="2"/>
        <v>0</v>
      </c>
      <c r="J14" s="41">
        <f t="shared" si="3"/>
        <v>0</v>
      </c>
      <c r="K14" s="33"/>
    </row>
    <row r="15" spans="1:11" x14ac:dyDescent="0.2">
      <c r="A15" s="18"/>
      <c r="B15" s="7"/>
      <c r="C15" s="7" t="s">
        <v>6</v>
      </c>
      <c r="D15" s="27"/>
      <c r="E15" s="30"/>
      <c r="F15" s="41">
        <f t="shared" si="0"/>
        <v>0</v>
      </c>
      <c r="G15" s="30"/>
      <c r="H15" s="41">
        <f t="shared" si="1"/>
        <v>0</v>
      </c>
      <c r="I15" s="30">
        <f t="shared" si="2"/>
        <v>0</v>
      </c>
      <c r="J15" s="41">
        <f t="shared" si="3"/>
        <v>0</v>
      </c>
      <c r="K15" s="33"/>
    </row>
    <row r="16" spans="1:11" x14ac:dyDescent="0.2">
      <c r="A16" s="18"/>
      <c r="B16" s="7"/>
      <c r="C16" s="7" t="s">
        <v>6</v>
      </c>
      <c r="D16" s="27"/>
      <c r="E16" s="30"/>
      <c r="F16" s="41">
        <f t="shared" si="0"/>
        <v>0</v>
      </c>
      <c r="G16" s="30"/>
      <c r="H16" s="41">
        <f t="shared" si="1"/>
        <v>0</v>
      </c>
      <c r="I16" s="30">
        <f t="shared" si="2"/>
        <v>0</v>
      </c>
      <c r="J16" s="41">
        <f t="shared" si="3"/>
        <v>0</v>
      </c>
      <c r="K16" s="33"/>
    </row>
    <row r="17" spans="1:11" s="9" customFormat="1" x14ac:dyDescent="0.2">
      <c r="A17" s="150" t="s">
        <v>31</v>
      </c>
      <c r="B17" s="151"/>
      <c r="C17" s="151"/>
      <c r="D17" s="152"/>
      <c r="E17" s="153"/>
      <c r="F17" s="149">
        <f>SUM(F11:F16)</f>
        <v>12000</v>
      </c>
      <c r="G17" s="153"/>
      <c r="H17" s="149">
        <f>SUM(H11:H16)</f>
        <v>12000</v>
      </c>
      <c r="I17" s="153">
        <f t="shared" si="2"/>
        <v>0</v>
      </c>
      <c r="J17" s="149">
        <f>SUM(F17,H17)</f>
        <v>24000</v>
      </c>
      <c r="K17" s="34"/>
    </row>
    <row r="18" spans="1:11" s="9" customFormat="1" x14ac:dyDescent="0.2">
      <c r="A18" s="225"/>
      <c r="B18" s="226"/>
      <c r="C18" s="226"/>
      <c r="D18" s="227"/>
      <c r="E18" s="228"/>
      <c r="F18" s="229"/>
      <c r="G18" s="228"/>
      <c r="H18" s="229"/>
      <c r="I18" s="228"/>
      <c r="J18" s="229"/>
      <c r="K18" s="34"/>
    </row>
    <row r="19" spans="1:11" s="5" customFormat="1" x14ac:dyDescent="0.2">
      <c r="A19" s="6" t="s">
        <v>107</v>
      </c>
      <c r="B19" s="4"/>
      <c r="C19" s="4"/>
      <c r="D19" s="20"/>
      <c r="E19" s="25"/>
      <c r="F19" s="40"/>
      <c r="G19" s="25"/>
      <c r="H19" s="40"/>
      <c r="I19" s="25"/>
      <c r="J19" s="40"/>
      <c r="K19" s="32"/>
    </row>
    <row r="20" spans="1:11" x14ac:dyDescent="0.2">
      <c r="A20" s="18"/>
      <c r="B20" s="7"/>
      <c r="C20" s="7" t="s">
        <v>6</v>
      </c>
      <c r="D20" s="27"/>
      <c r="E20" s="30"/>
      <c r="F20" s="41">
        <f>D20*E20</f>
        <v>0</v>
      </c>
      <c r="G20" s="30"/>
      <c r="H20" s="41">
        <f>D20*G20</f>
        <v>0</v>
      </c>
      <c r="I20" s="30">
        <f t="shared" ref="I20:I26" si="4">SUM(E20,G20)</f>
        <v>0</v>
      </c>
      <c r="J20" s="41">
        <f>F20+H20</f>
        <v>0</v>
      </c>
      <c r="K20" s="33"/>
    </row>
    <row r="21" spans="1:11" x14ac:dyDescent="0.2">
      <c r="A21" s="18"/>
      <c r="B21" s="7"/>
      <c r="C21" s="7" t="s">
        <v>6</v>
      </c>
      <c r="D21" s="27"/>
      <c r="E21" s="30"/>
      <c r="F21" s="41">
        <f>D21*E21</f>
        <v>0</v>
      </c>
      <c r="G21" s="30"/>
      <c r="H21" s="41">
        <f>D21*G21</f>
        <v>0</v>
      </c>
      <c r="I21" s="30">
        <f t="shared" si="4"/>
        <v>0</v>
      </c>
      <c r="J21" s="41">
        <f>F21+H21</f>
        <v>0</v>
      </c>
      <c r="K21" s="33"/>
    </row>
    <row r="22" spans="1:11" x14ac:dyDescent="0.2">
      <c r="A22" s="18"/>
      <c r="B22" s="7"/>
      <c r="C22" s="7" t="s">
        <v>6</v>
      </c>
      <c r="D22" s="27"/>
      <c r="E22" s="30"/>
      <c r="F22" s="41">
        <f>D22*E22</f>
        <v>0</v>
      </c>
      <c r="G22" s="30"/>
      <c r="H22" s="41">
        <f>D22*G22</f>
        <v>0</v>
      </c>
      <c r="I22" s="30">
        <f t="shared" si="4"/>
        <v>0</v>
      </c>
      <c r="J22" s="41">
        <f>F22+H22</f>
        <v>0</v>
      </c>
      <c r="K22" s="33"/>
    </row>
    <row r="23" spans="1:11" x14ac:dyDescent="0.2">
      <c r="A23" s="18"/>
      <c r="B23" s="7"/>
      <c r="C23" s="7" t="s">
        <v>6</v>
      </c>
      <c r="D23" s="27"/>
      <c r="E23" s="30"/>
      <c r="F23" s="41">
        <f>D23*E23</f>
        <v>0</v>
      </c>
      <c r="G23" s="30"/>
      <c r="H23" s="41">
        <f>D23*G23</f>
        <v>0</v>
      </c>
      <c r="I23" s="30">
        <f t="shared" si="4"/>
        <v>0</v>
      </c>
      <c r="J23" s="41">
        <f>F23+H23</f>
        <v>0</v>
      </c>
      <c r="K23" s="33"/>
    </row>
    <row r="24" spans="1:11" x14ac:dyDescent="0.2">
      <c r="A24" s="18"/>
      <c r="B24" s="7"/>
      <c r="C24" s="7" t="s">
        <v>6</v>
      </c>
      <c r="D24" s="27"/>
      <c r="E24" s="30"/>
      <c r="F24" s="41">
        <f>D24*E24</f>
        <v>0</v>
      </c>
      <c r="G24" s="30"/>
      <c r="H24" s="41">
        <f>D24*G24</f>
        <v>0</v>
      </c>
      <c r="I24" s="30">
        <f t="shared" si="4"/>
        <v>0</v>
      </c>
      <c r="J24" s="41">
        <f>F24+H24</f>
        <v>0</v>
      </c>
      <c r="K24" s="33"/>
    </row>
    <row r="25" spans="1:11" s="11" customFormat="1" x14ac:dyDescent="0.2">
      <c r="A25" s="143" t="s">
        <v>32</v>
      </c>
      <c r="B25" s="144"/>
      <c r="C25" s="144"/>
      <c r="D25" s="145"/>
      <c r="E25" s="146"/>
      <c r="F25" s="147">
        <f>SUM(F20:F24)</f>
        <v>0</v>
      </c>
      <c r="G25" s="148"/>
      <c r="H25" s="147">
        <f>SUM(H20:H24)</f>
        <v>0</v>
      </c>
      <c r="I25" s="146">
        <f t="shared" si="4"/>
        <v>0</v>
      </c>
      <c r="J25" s="149">
        <f>SUM(F25,H25)</f>
        <v>0</v>
      </c>
      <c r="K25" s="34"/>
    </row>
    <row r="26" spans="1:11" s="11" customFormat="1" x14ac:dyDescent="0.2">
      <c r="A26" s="154" t="s">
        <v>85</v>
      </c>
      <c r="B26" s="155"/>
      <c r="C26" s="155"/>
      <c r="D26" s="156"/>
      <c r="E26" s="157"/>
      <c r="F26" s="158">
        <f>SUM(F25,F17)</f>
        <v>12000</v>
      </c>
      <c r="G26" s="157"/>
      <c r="H26" s="158">
        <f>SUM(H25,H17)</f>
        <v>12000</v>
      </c>
      <c r="I26" s="157">
        <f t="shared" si="4"/>
        <v>0</v>
      </c>
      <c r="J26" s="158">
        <f>SUM(F26,H26)</f>
        <v>24000</v>
      </c>
      <c r="K26" s="34"/>
    </row>
    <row r="27" spans="1:11" s="11" customFormat="1" x14ac:dyDescent="0.2">
      <c r="A27" s="206"/>
      <c r="B27" s="207"/>
      <c r="C27" s="207"/>
      <c r="D27" s="208"/>
      <c r="E27" s="211"/>
      <c r="F27" s="210"/>
      <c r="G27" s="211"/>
      <c r="H27" s="210"/>
      <c r="I27" s="211"/>
      <c r="J27" s="210"/>
      <c r="K27" s="34"/>
    </row>
    <row r="28" spans="1:11" s="14" customFormat="1" ht="15.75" x14ac:dyDescent="0.25">
      <c r="A28" s="10" t="s">
        <v>86</v>
      </c>
      <c r="B28" s="12"/>
      <c r="C28" s="12"/>
      <c r="D28" s="21"/>
      <c r="E28" s="26"/>
      <c r="F28" s="42"/>
      <c r="G28" s="26"/>
      <c r="H28" s="42"/>
      <c r="I28" s="26"/>
      <c r="J28" s="42"/>
      <c r="K28" s="23"/>
    </row>
    <row r="29" spans="1:11" x14ac:dyDescent="0.2">
      <c r="A29" s="18"/>
      <c r="B29" s="7"/>
      <c r="C29" s="7" t="s">
        <v>6</v>
      </c>
      <c r="D29" s="29"/>
      <c r="E29" s="30"/>
      <c r="F29" s="41">
        <f>D29*E29</f>
        <v>0</v>
      </c>
      <c r="G29" s="30"/>
      <c r="H29" s="41">
        <f>D29*G29</f>
        <v>0</v>
      </c>
      <c r="I29" s="30">
        <f t="shared" ref="I29:I32" si="5">SUM(E29,G29)</f>
        <v>0</v>
      </c>
      <c r="J29" s="41">
        <f>F29+H29</f>
        <v>0</v>
      </c>
      <c r="K29" s="33"/>
    </row>
    <row r="30" spans="1:11" x14ac:dyDescent="0.2">
      <c r="A30" s="18"/>
      <c r="B30" s="7"/>
      <c r="C30" s="7" t="s">
        <v>6</v>
      </c>
      <c r="D30" s="29"/>
      <c r="E30" s="30"/>
      <c r="F30" s="41">
        <f>D30*E30</f>
        <v>0</v>
      </c>
      <c r="G30" s="30"/>
      <c r="H30" s="41">
        <f>D30*G30</f>
        <v>0</v>
      </c>
      <c r="I30" s="30">
        <f t="shared" si="5"/>
        <v>0</v>
      </c>
      <c r="J30" s="41">
        <f>F30+H30</f>
        <v>0</v>
      </c>
      <c r="K30" s="33"/>
    </row>
    <row r="31" spans="1:11" x14ac:dyDescent="0.2">
      <c r="A31" s="18"/>
      <c r="B31" s="7"/>
      <c r="C31" s="7" t="s">
        <v>6</v>
      </c>
      <c r="D31" s="29"/>
      <c r="E31" s="30"/>
      <c r="F31" s="41">
        <f>D31*E31</f>
        <v>0</v>
      </c>
      <c r="G31" s="30"/>
      <c r="H31" s="41">
        <f>D31*G31</f>
        <v>0</v>
      </c>
      <c r="I31" s="30">
        <f t="shared" si="5"/>
        <v>0</v>
      </c>
      <c r="J31" s="41">
        <f>F31+H31</f>
        <v>0</v>
      </c>
      <c r="K31" s="33"/>
    </row>
    <row r="32" spans="1:11" s="11" customFormat="1" x14ac:dyDescent="0.2">
      <c r="A32" s="154" t="s">
        <v>87</v>
      </c>
      <c r="B32" s="155"/>
      <c r="C32" s="155"/>
      <c r="D32" s="156"/>
      <c r="E32" s="157"/>
      <c r="F32" s="158">
        <f>SUM(F29:F31)</f>
        <v>0</v>
      </c>
      <c r="G32" s="157"/>
      <c r="H32" s="158">
        <f>SUM(H29:H31)</f>
        <v>0</v>
      </c>
      <c r="I32" s="157">
        <f t="shared" si="5"/>
        <v>0</v>
      </c>
      <c r="J32" s="158">
        <f>SUM(F32,H32)</f>
        <v>0</v>
      </c>
      <c r="K32" s="35"/>
    </row>
    <row r="33" spans="1:11" s="15" customFormat="1" ht="18" x14ac:dyDescent="0.2">
      <c r="A33" s="164" t="s">
        <v>22</v>
      </c>
      <c r="B33" s="159"/>
      <c r="C33" s="159"/>
      <c r="D33" s="160"/>
      <c r="E33" s="161"/>
      <c r="F33" s="162">
        <f>SUM(F32,F26)</f>
        <v>12000</v>
      </c>
      <c r="G33" s="163"/>
      <c r="H33" s="162">
        <f>SUM(H32,H26)</f>
        <v>12000</v>
      </c>
      <c r="I33" s="163"/>
      <c r="J33" s="162">
        <f>SUM(F33,H33)</f>
        <v>24000</v>
      </c>
      <c r="K33" s="38"/>
    </row>
    <row r="34" spans="1:11" s="15" customFormat="1" ht="18" x14ac:dyDescent="0.2">
      <c r="A34" s="230"/>
      <c r="B34" s="231"/>
      <c r="C34" s="231"/>
      <c r="D34" s="232"/>
      <c r="E34" s="233"/>
      <c r="F34" s="234"/>
      <c r="G34" s="233"/>
      <c r="H34" s="234"/>
      <c r="I34" s="233"/>
      <c r="J34" s="234"/>
      <c r="K34" s="38"/>
    </row>
    <row r="35" spans="1:11" s="74" customFormat="1" ht="18" x14ac:dyDescent="0.25">
      <c r="A35" s="15" t="s">
        <v>55</v>
      </c>
      <c r="B35" s="97"/>
      <c r="C35" s="97"/>
      <c r="D35" s="98"/>
      <c r="E35" s="99"/>
      <c r="F35" s="100"/>
      <c r="G35" s="99"/>
      <c r="H35" s="100"/>
      <c r="I35" s="99"/>
      <c r="J35" s="100"/>
      <c r="K35" s="75"/>
    </row>
    <row r="36" spans="1:11" x14ac:dyDescent="0.2">
      <c r="A36" s="101" t="s">
        <v>36</v>
      </c>
      <c r="B36" s="7"/>
      <c r="C36" s="7" t="s">
        <v>34</v>
      </c>
      <c r="D36" s="102">
        <v>0.35</v>
      </c>
      <c r="E36" s="31">
        <f>F17</f>
        <v>12000</v>
      </c>
      <c r="F36" s="41">
        <f>D36*E36</f>
        <v>4200</v>
      </c>
      <c r="G36" s="31">
        <f>H17</f>
        <v>12000</v>
      </c>
      <c r="H36" s="41">
        <f>D36*G36</f>
        <v>4200</v>
      </c>
      <c r="I36" s="31">
        <f>SUM(E36,G36)</f>
        <v>24000</v>
      </c>
      <c r="J36" s="41">
        <f>F36+H36</f>
        <v>8400</v>
      </c>
      <c r="K36" s="33"/>
    </row>
    <row r="37" spans="1:11" x14ac:dyDescent="0.2">
      <c r="A37" s="101" t="s">
        <v>37</v>
      </c>
      <c r="B37" s="7"/>
      <c r="C37" s="7" t="s">
        <v>34</v>
      </c>
      <c r="D37" s="102"/>
      <c r="E37" s="31">
        <f>F25</f>
        <v>0</v>
      </c>
      <c r="F37" s="41">
        <f>D37*E37</f>
        <v>0</v>
      </c>
      <c r="G37" s="31">
        <f>H25</f>
        <v>0</v>
      </c>
      <c r="H37" s="41">
        <f>D37*G37</f>
        <v>0</v>
      </c>
      <c r="I37" s="31">
        <f>SUM(E37,G37)</f>
        <v>0</v>
      </c>
      <c r="J37" s="41">
        <f>F37+H37</f>
        <v>0</v>
      </c>
      <c r="K37" s="33"/>
    </row>
    <row r="38" spans="1:11" x14ac:dyDescent="0.2">
      <c r="A38" s="101" t="s">
        <v>38</v>
      </c>
      <c r="B38" s="7"/>
      <c r="C38" s="7" t="s">
        <v>34</v>
      </c>
      <c r="D38" s="102"/>
      <c r="E38" s="31">
        <f>F32</f>
        <v>0</v>
      </c>
      <c r="F38" s="41">
        <f>D38*E38</f>
        <v>0</v>
      </c>
      <c r="G38" s="31">
        <f>H32</f>
        <v>0</v>
      </c>
      <c r="H38" s="41">
        <f>D38*G38</f>
        <v>0</v>
      </c>
      <c r="I38" s="31">
        <f>SUM(E38,G38)</f>
        <v>0</v>
      </c>
      <c r="J38" s="41">
        <f>F38+H38</f>
        <v>0</v>
      </c>
      <c r="K38" s="33"/>
    </row>
    <row r="39" spans="1:11" s="15" customFormat="1" ht="16.5" customHeight="1" x14ac:dyDescent="0.2">
      <c r="A39" s="164" t="s">
        <v>23</v>
      </c>
      <c r="B39" s="167"/>
      <c r="C39" s="167"/>
      <c r="D39" s="168"/>
      <c r="E39" s="169"/>
      <c r="F39" s="162">
        <f>SUM(F36:F38)</f>
        <v>4200</v>
      </c>
      <c r="G39" s="169"/>
      <c r="H39" s="162">
        <f>SUM(H36:H38)</f>
        <v>4200</v>
      </c>
      <c r="I39" s="169"/>
      <c r="J39" s="162">
        <f>SUM(F39,H39)</f>
        <v>8400</v>
      </c>
      <c r="K39" s="38"/>
    </row>
    <row r="40" spans="1:11" s="15" customFormat="1" ht="16.5" customHeight="1" x14ac:dyDescent="0.2">
      <c r="A40" s="230"/>
      <c r="B40" s="231"/>
      <c r="C40" s="231"/>
      <c r="D40" s="232"/>
      <c r="E40" s="235"/>
      <c r="F40" s="234"/>
      <c r="G40" s="235"/>
      <c r="H40" s="234"/>
      <c r="I40" s="235"/>
      <c r="J40" s="234"/>
      <c r="K40" s="38"/>
    </row>
    <row r="41" spans="1:11" s="74" customFormat="1" ht="18" x14ac:dyDescent="0.25">
      <c r="A41" s="15" t="s">
        <v>96</v>
      </c>
      <c r="B41" s="97"/>
      <c r="C41" s="97"/>
      <c r="D41" s="98"/>
      <c r="E41" s="99"/>
      <c r="F41" s="100"/>
      <c r="G41" s="99"/>
      <c r="H41" s="100"/>
      <c r="I41" s="99"/>
      <c r="J41" s="100"/>
      <c r="K41" s="75"/>
    </row>
    <row r="42" spans="1:11" s="14" customFormat="1" ht="15.75" x14ac:dyDescent="0.25">
      <c r="A42" s="10" t="s">
        <v>40</v>
      </c>
      <c r="B42" s="12"/>
      <c r="C42" s="12"/>
      <c r="D42" s="21"/>
      <c r="E42" s="26"/>
      <c r="F42" s="42"/>
      <c r="G42" s="26"/>
      <c r="H42" s="42"/>
      <c r="I42" s="26"/>
      <c r="J42" s="42"/>
      <c r="K42" s="23"/>
    </row>
    <row r="43" spans="1:11" x14ac:dyDescent="0.2">
      <c r="A43" s="18" t="s">
        <v>106</v>
      </c>
      <c r="B43" s="7">
        <v>1</v>
      </c>
      <c r="C43" s="7" t="s">
        <v>8</v>
      </c>
      <c r="D43" s="29">
        <v>2000</v>
      </c>
      <c r="E43" s="30">
        <v>4</v>
      </c>
      <c r="F43" s="41">
        <f t="shared" ref="F43:F49" si="6">D43*E43</f>
        <v>8000</v>
      </c>
      <c r="G43" s="30">
        <v>4</v>
      </c>
      <c r="H43" s="41">
        <f t="shared" ref="H43:H49" si="7">D43*G43</f>
        <v>8000</v>
      </c>
      <c r="I43" s="30">
        <f t="shared" ref="I43:I50" si="8">SUM(E43,G43)</f>
        <v>8</v>
      </c>
      <c r="J43" s="41">
        <f t="shared" ref="J43:J49" si="9">F43+H43</f>
        <v>16000</v>
      </c>
      <c r="K43" s="33"/>
    </row>
    <row r="44" spans="1:11" x14ac:dyDescent="0.2">
      <c r="A44" s="18"/>
      <c r="B44" s="7"/>
      <c r="C44" s="7" t="s">
        <v>8</v>
      </c>
      <c r="D44" s="29"/>
      <c r="E44" s="30"/>
      <c r="F44" s="41">
        <f t="shared" si="6"/>
        <v>0</v>
      </c>
      <c r="G44" s="30"/>
      <c r="H44" s="41">
        <f t="shared" si="7"/>
        <v>0</v>
      </c>
      <c r="I44" s="30">
        <f t="shared" si="8"/>
        <v>0</v>
      </c>
      <c r="J44" s="41">
        <f t="shared" si="9"/>
        <v>0</v>
      </c>
      <c r="K44" s="33"/>
    </row>
    <row r="45" spans="1:11" x14ac:dyDescent="0.2">
      <c r="A45" s="18"/>
      <c r="B45" s="7"/>
      <c r="C45" s="7" t="s">
        <v>8</v>
      </c>
      <c r="D45" s="29"/>
      <c r="E45" s="30"/>
      <c r="F45" s="41">
        <f t="shared" si="6"/>
        <v>0</v>
      </c>
      <c r="G45" s="30"/>
      <c r="H45" s="41">
        <f t="shared" si="7"/>
        <v>0</v>
      </c>
      <c r="I45" s="30">
        <f t="shared" si="8"/>
        <v>0</v>
      </c>
      <c r="J45" s="41">
        <f t="shared" si="9"/>
        <v>0</v>
      </c>
      <c r="K45" s="33"/>
    </row>
    <row r="46" spans="1:11" x14ac:dyDescent="0.2">
      <c r="A46" s="18"/>
      <c r="B46" s="7"/>
      <c r="C46" s="7" t="s">
        <v>8</v>
      </c>
      <c r="D46" s="29"/>
      <c r="E46" s="30"/>
      <c r="F46" s="41">
        <f t="shared" si="6"/>
        <v>0</v>
      </c>
      <c r="G46" s="30"/>
      <c r="H46" s="41">
        <f t="shared" si="7"/>
        <v>0</v>
      </c>
      <c r="I46" s="30">
        <f t="shared" si="8"/>
        <v>0</v>
      </c>
      <c r="J46" s="41">
        <f t="shared" si="9"/>
        <v>0</v>
      </c>
      <c r="K46" s="33"/>
    </row>
    <row r="47" spans="1:11" x14ac:dyDescent="0.2">
      <c r="A47" s="18"/>
      <c r="B47" s="7"/>
      <c r="C47" s="7" t="s">
        <v>8</v>
      </c>
      <c r="D47" s="29"/>
      <c r="E47" s="30"/>
      <c r="F47" s="41">
        <f t="shared" si="6"/>
        <v>0</v>
      </c>
      <c r="G47" s="30"/>
      <c r="H47" s="41">
        <f t="shared" si="7"/>
        <v>0</v>
      </c>
      <c r="I47" s="30">
        <f t="shared" si="8"/>
        <v>0</v>
      </c>
      <c r="J47" s="41">
        <f t="shared" si="9"/>
        <v>0</v>
      </c>
      <c r="K47" s="33"/>
    </row>
    <row r="48" spans="1:11" x14ac:dyDescent="0.2">
      <c r="A48" s="18"/>
      <c r="B48" s="7"/>
      <c r="C48" s="7" t="s">
        <v>8</v>
      </c>
      <c r="D48" s="29"/>
      <c r="E48" s="30"/>
      <c r="F48" s="41">
        <f t="shared" si="6"/>
        <v>0</v>
      </c>
      <c r="G48" s="30"/>
      <c r="H48" s="41">
        <f t="shared" si="7"/>
        <v>0</v>
      </c>
      <c r="I48" s="30">
        <f t="shared" si="8"/>
        <v>0</v>
      </c>
      <c r="J48" s="41">
        <f t="shared" si="9"/>
        <v>0</v>
      </c>
      <c r="K48" s="33"/>
    </row>
    <row r="49" spans="1:11" x14ac:dyDescent="0.2">
      <c r="A49" s="18"/>
      <c r="B49" s="7"/>
      <c r="C49" s="7" t="s">
        <v>8</v>
      </c>
      <c r="D49" s="29"/>
      <c r="E49" s="30"/>
      <c r="F49" s="41">
        <f t="shared" si="6"/>
        <v>0</v>
      </c>
      <c r="G49" s="30"/>
      <c r="H49" s="41">
        <f t="shared" si="7"/>
        <v>0</v>
      </c>
      <c r="I49" s="30">
        <f t="shared" si="8"/>
        <v>0</v>
      </c>
      <c r="J49" s="41">
        <f t="shared" si="9"/>
        <v>0</v>
      </c>
      <c r="K49" s="33"/>
    </row>
    <row r="50" spans="1:11" s="70" customFormat="1" ht="15.75" x14ac:dyDescent="0.25">
      <c r="A50" s="195" t="s">
        <v>104</v>
      </c>
      <c r="B50" s="196"/>
      <c r="C50" s="196"/>
      <c r="D50" s="197"/>
      <c r="E50" s="198"/>
      <c r="F50" s="199">
        <f>SUM(F43:F49)</f>
        <v>8000</v>
      </c>
      <c r="G50" s="198"/>
      <c r="H50" s="199">
        <f>SUM(H43:H49)</f>
        <v>8000</v>
      </c>
      <c r="I50" s="198">
        <f t="shared" si="8"/>
        <v>0</v>
      </c>
      <c r="J50" s="199">
        <f>SUM(F50,H50)</f>
        <v>16000</v>
      </c>
      <c r="K50" s="69"/>
    </row>
    <row r="51" spans="1:11" s="70" customFormat="1" ht="15.75" x14ac:dyDescent="0.25">
      <c r="A51" s="212"/>
      <c r="B51" s="223"/>
      <c r="C51" s="223"/>
      <c r="D51" s="224"/>
      <c r="E51" s="217"/>
      <c r="F51" s="216"/>
      <c r="G51" s="217"/>
      <c r="H51" s="216"/>
      <c r="I51" s="217"/>
      <c r="J51" s="216"/>
      <c r="K51" s="69"/>
    </row>
    <row r="52" spans="1:11" s="14" customFormat="1" ht="15.75" x14ac:dyDescent="0.25">
      <c r="A52" s="10" t="s">
        <v>97</v>
      </c>
      <c r="B52" s="12"/>
      <c r="C52" s="12"/>
      <c r="D52" s="21"/>
      <c r="E52" s="26"/>
      <c r="F52" s="42"/>
      <c r="G52" s="26"/>
      <c r="H52" s="42"/>
      <c r="I52" s="26"/>
      <c r="J52" s="42"/>
      <c r="K52" s="23"/>
    </row>
    <row r="53" spans="1:11" x14ac:dyDescent="0.2">
      <c r="A53" s="18" t="str">
        <f>A43</f>
        <v>Program Manager - US to Tanzania</v>
      </c>
      <c r="B53" s="7">
        <v>5</v>
      </c>
      <c r="C53" s="7" t="s">
        <v>7</v>
      </c>
      <c r="D53" s="29">
        <v>200</v>
      </c>
      <c r="E53" s="30">
        <v>4</v>
      </c>
      <c r="F53" s="41">
        <f>D53*E53*B53</f>
        <v>4000</v>
      </c>
      <c r="G53" s="30">
        <v>4</v>
      </c>
      <c r="H53" s="41">
        <f>D53*G53*B53</f>
        <v>4000</v>
      </c>
      <c r="I53" s="30">
        <f t="shared" ref="I53" si="10">SUM(E53,G53)</f>
        <v>8</v>
      </c>
      <c r="J53" s="41">
        <f t="shared" ref="J53" si="11">F53+H53</f>
        <v>8000</v>
      </c>
      <c r="K53" s="33"/>
    </row>
    <row r="54" spans="1:11" x14ac:dyDescent="0.2">
      <c r="A54" s="18">
        <f t="shared" ref="A54:A59" si="12">A44</f>
        <v>0</v>
      </c>
      <c r="B54" s="7"/>
      <c r="C54" s="7" t="s">
        <v>7</v>
      </c>
      <c r="D54" s="29">
        <v>200</v>
      </c>
      <c r="E54" s="30"/>
      <c r="F54" s="41">
        <f t="shared" ref="F54:F59" si="13">D54*E54*B54</f>
        <v>0</v>
      </c>
      <c r="G54" s="30"/>
      <c r="H54" s="41">
        <f t="shared" ref="H54:H59" si="14">D54*G54*B54</f>
        <v>0</v>
      </c>
      <c r="I54" s="30">
        <f t="shared" ref="I54:I59" si="15">SUM(E54,G54)</f>
        <v>0</v>
      </c>
      <c r="J54" s="41">
        <f t="shared" ref="J54:J59" si="16">F54+H54</f>
        <v>0</v>
      </c>
      <c r="K54" s="33"/>
    </row>
    <row r="55" spans="1:11" x14ac:dyDescent="0.2">
      <c r="A55" s="18">
        <f t="shared" si="12"/>
        <v>0</v>
      </c>
      <c r="B55" s="7"/>
      <c r="C55" s="7" t="s">
        <v>7</v>
      </c>
      <c r="D55" s="29">
        <v>200</v>
      </c>
      <c r="E55" s="30"/>
      <c r="F55" s="41">
        <f t="shared" si="13"/>
        <v>0</v>
      </c>
      <c r="G55" s="30"/>
      <c r="H55" s="41">
        <f t="shared" si="14"/>
        <v>0</v>
      </c>
      <c r="I55" s="30">
        <f t="shared" si="15"/>
        <v>0</v>
      </c>
      <c r="J55" s="41">
        <f t="shared" si="16"/>
        <v>0</v>
      </c>
      <c r="K55" s="33"/>
    </row>
    <row r="56" spans="1:11" x14ac:dyDescent="0.2">
      <c r="A56" s="18">
        <f t="shared" si="12"/>
        <v>0</v>
      </c>
      <c r="B56" s="7"/>
      <c r="C56" s="7" t="s">
        <v>7</v>
      </c>
      <c r="D56" s="29">
        <v>200</v>
      </c>
      <c r="E56" s="30"/>
      <c r="F56" s="41">
        <f t="shared" si="13"/>
        <v>0</v>
      </c>
      <c r="G56" s="30"/>
      <c r="H56" s="41">
        <f t="shared" si="14"/>
        <v>0</v>
      </c>
      <c r="I56" s="30">
        <f t="shared" si="15"/>
        <v>0</v>
      </c>
      <c r="J56" s="41">
        <f t="shared" si="16"/>
        <v>0</v>
      </c>
      <c r="K56" s="33"/>
    </row>
    <row r="57" spans="1:11" x14ac:dyDescent="0.2">
      <c r="A57" s="18">
        <f t="shared" si="12"/>
        <v>0</v>
      </c>
      <c r="B57" s="7"/>
      <c r="C57" s="7" t="s">
        <v>7</v>
      </c>
      <c r="D57" s="29">
        <v>200</v>
      </c>
      <c r="E57" s="30"/>
      <c r="F57" s="41">
        <f t="shared" si="13"/>
        <v>0</v>
      </c>
      <c r="G57" s="30"/>
      <c r="H57" s="41">
        <f t="shared" si="14"/>
        <v>0</v>
      </c>
      <c r="I57" s="30">
        <f t="shared" si="15"/>
        <v>0</v>
      </c>
      <c r="J57" s="41">
        <f t="shared" si="16"/>
        <v>0</v>
      </c>
      <c r="K57" s="33"/>
    </row>
    <row r="58" spans="1:11" x14ac:dyDescent="0.2">
      <c r="A58" s="18">
        <f t="shared" si="12"/>
        <v>0</v>
      </c>
      <c r="B58" s="7"/>
      <c r="C58" s="7" t="s">
        <v>7</v>
      </c>
      <c r="D58" s="29">
        <v>200</v>
      </c>
      <c r="E58" s="30"/>
      <c r="F58" s="41">
        <f t="shared" si="13"/>
        <v>0</v>
      </c>
      <c r="G58" s="30"/>
      <c r="H58" s="41">
        <f t="shared" si="14"/>
        <v>0</v>
      </c>
      <c r="I58" s="30">
        <f t="shared" si="15"/>
        <v>0</v>
      </c>
      <c r="J58" s="41">
        <f t="shared" si="16"/>
        <v>0</v>
      </c>
      <c r="K58" s="33"/>
    </row>
    <row r="59" spans="1:11" x14ac:dyDescent="0.2">
      <c r="A59" s="18">
        <f t="shared" si="12"/>
        <v>0</v>
      </c>
      <c r="B59" s="7"/>
      <c r="C59" s="7" t="s">
        <v>7</v>
      </c>
      <c r="D59" s="29">
        <v>200</v>
      </c>
      <c r="E59" s="30"/>
      <c r="F59" s="41">
        <f t="shared" si="13"/>
        <v>0</v>
      </c>
      <c r="G59" s="30"/>
      <c r="H59" s="41">
        <f t="shared" si="14"/>
        <v>0</v>
      </c>
      <c r="I59" s="30">
        <f t="shared" si="15"/>
        <v>0</v>
      </c>
      <c r="J59" s="41">
        <f t="shared" si="16"/>
        <v>0</v>
      </c>
      <c r="K59" s="33"/>
    </row>
    <row r="60" spans="1:11" s="72" customFormat="1" x14ac:dyDescent="0.2">
      <c r="A60" s="195" t="s">
        <v>77</v>
      </c>
      <c r="B60" s="200"/>
      <c r="C60" s="200"/>
      <c r="D60" s="201"/>
      <c r="E60" s="198"/>
      <c r="F60" s="199">
        <f>SUM(F53:F59)</f>
        <v>4000</v>
      </c>
      <c r="G60" s="198"/>
      <c r="H60" s="199">
        <f>SUM(H53:H59)</f>
        <v>4000</v>
      </c>
      <c r="I60" s="198">
        <f t="shared" ref="I60" si="17">SUM(E60,G60)</f>
        <v>0</v>
      </c>
      <c r="J60" s="199">
        <f>SUM(F60,H60)</f>
        <v>8000</v>
      </c>
      <c r="K60" s="71"/>
    </row>
    <row r="61" spans="1:11" s="72" customFormat="1" x14ac:dyDescent="0.2">
      <c r="A61" s="190" t="s">
        <v>98</v>
      </c>
      <c r="B61" s="193"/>
      <c r="C61" s="193"/>
      <c r="D61" s="194"/>
      <c r="E61" s="191"/>
      <c r="F61" s="192">
        <f>SUM(F60,F50)</f>
        <v>12000</v>
      </c>
      <c r="G61" s="192"/>
      <c r="H61" s="192">
        <f t="shared" ref="H61" si="18">SUM(H60,H50)</f>
        <v>12000</v>
      </c>
      <c r="I61" s="192"/>
      <c r="J61" s="192">
        <f>SUM(J60,J50)</f>
        <v>24000</v>
      </c>
      <c r="K61" s="71"/>
    </row>
    <row r="62" spans="1:11" s="72" customFormat="1" x14ac:dyDescent="0.2">
      <c r="A62" s="121"/>
      <c r="B62" s="188"/>
      <c r="C62" s="188"/>
      <c r="D62" s="189"/>
      <c r="E62" s="186"/>
      <c r="F62" s="187"/>
      <c r="G62" s="202"/>
      <c r="H62" s="187"/>
      <c r="I62" s="202"/>
      <c r="J62" s="187"/>
      <c r="K62" s="71"/>
    </row>
    <row r="63" spans="1:11" s="14" customFormat="1" ht="15.75" x14ac:dyDescent="0.25">
      <c r="A63" s="10" t="s">
        <v>100</v>
      </c>
      <c r="B63" s="12"/>
      <c r="C63" s="12"/>
      <c r="D63" s="21"/>
      <c r="E63" s="26"/>
      <c r="F63" s="42"/>
      <c r="G63" s="26"/>
      <c r="H63" s="42"/>
      <c r="I63" s="26"/>
      <c r="J63" s="42"/>
      <c r="K63" s="23"/>
    </row>
    <row r="64" spans="1:11" x14ac:dyDescent="0.2">
      <c r="A64" s="18" t="s">
        <v>105</v>
      </c>
      <c r="B64" s="7">
        <v>1</v>
      </c>
      <c r="C64" s="7" t="s">
        <v>8</v>
      </c>
      <c r="D64" s="29">
        <v>200</v>
      </c>
      <c r="E64" s="30">
        <v>4</v>
      </c>
      <c r="F64" s="41">
        <f t="shared" ref="F64:F70" si="19">D64*E64</f>
        <v>800</v>
      </c>
      <c r="G64" s="30">
        <v>4</v>
      </c>
      <c r="H64" s="41">
        <f t="shared" ref="H64:H70" si="20">D64*G64</f>
        <v>800</v>
      </c>
      <c r="I64" s="30">
        <f t="shared" ref="I64:I70" si="21">SUM(E64,G64)</f>
        <v>8</v>
      </c>
      <c r="J64" s="41">
        <f t="shared" ref="J64:J70" si="22">F64+H64</f>
        <v>1600</v>
      </c>
      <c r="K64" s="33"/>
    </row>
    <row r="65" spans="1:11" x14ac:dyDescent="0.2">
      <c r="A65" s="18"/>
      <c r="B65" s="7"/>
      <c r="C65" s="7" t="s">
        <v>8</v>
      </c>
      <c r="D65" s="29"/>
      <c r="E65" s="30"/>
      <c r="F65" s="41">
        <f t="shared" si="19"/>
        <v>0</v>
      </c>
      <c r="G65" s="30"/>
      <c r="H65" s="41">
        <f t="shared" si="20"/>
        <v>0</v>
      </c>
      <c r="I65" s="30">
        <f t="shared" si="21"/>
        <v>0</v>
      </c>
      <c r="J65" s="41">
        <f t="shared" si="22"/>
        <v>0</v>
      </c>
      <c r="K65" s="33"/>
    </row>
    <row r="66" spans="1:11" x14ac:dyDescent="0.2">
      <c r="A66" s="18"/>
      <c r="B66" s="7"/>
      <c r="C66" s="7" t="s">
        <v>8</v>
      </c>
      <c r="D66" s="29"/>
      <c r="E66" s="30"/>
      <c r="F66" s="41">
        <f t="shared" si="19"/>
        <v>0</v>
      </c>
      <c r="G66" s="30"/>
      <c r="H66" s="41">
        <f t="shared" si="20"/>
        <v>0</v>
      </c>
      <c r="I66" s="30">
        <f t="shared" si="21"/>
        <v>0</v>
      </c>
      <c r="J66" s="41">
        <f t="shared" si="22"/>
        <v>0</v>
      </c>
      <c r="K66" s="33"/>
    </row>
    <row r="67" spans="1:11" x14ac:dyDescent="0.2">
      <c r="A67" s="18"/>
      <c r="B67" s="7"/>
      <c r="C67" s="7" t="s">
        <v>9</v>
      </c>
      <c r="D67" s="29"/>
      <c r="E67" s="30"/>
      <c r="F67" s="41">
        <f t="shared" si="19"/>
        <v>0</v>
      </c>
      <c r="G67" s="30"/>
      <c r="H67" s="41">
        <f t="shared" si="20"/>
        <v>0</v>
      </c>
      <c r="I67" s="30">
        <f t="shared" si="21"/>
        <v>0</v>
      </c>
      <c r="J67" s="41">
        <f t="shared" si="22"/>
        <v>0</v>
      </c>
      <c r="K67" s="33"/>
    </row>
    <row r="68" spans="1:11" x14ac:dyDescent="0.2">
      <c r="A68" s="18"/>
      <c r="B68" s="7"/>
      <c r="C68" s="7" t="s">
        <v>9</v>
      </c>
      <c r="D68" s="29"/>
      <c r="E68" s="30"/>
      <c r="F68" s="41">
        <f t="shared" si="19"/>
        <v>0</v>
      </c>
      <c r="G68" s="30"/>
      <c r="H68" s="41">
        <f t="shared" si="20"/>
        <v>0</v>
      </c>
      <c r="I68" s="30">
        <f t="shared" si="21"/>
        <v>0</v>
      </c>
      <c r="J68" s="41">
        <f t="shared" si="22"/>
        <v>0</v>
      </c>
      <c r="K68" s="33"/>
    </row>
    <row r="69" spans="1:11" x14ac:dyDescent="0.2">
      <c r="A69" s="18"/>
      <c r="B69" s="7"/>
      <c r="C69" s="7" t="s">
        <v>101</v>
      </c>
      <c r="D69" s="29"/>
      <c r="E69" s="30"/>
      <c r="F69" s="41">
        <f t="shared" si="19"/>
        <v>0</v>
      </c>
      <c r="G69" s="30"/>
      <c r="H69" s="41">
        <f t="shared" si="20"/>
        <v>0</v>
      </c>
      <c r="I69" s="30">
        <f t="shared" si="21"/>
        <v>0</v>
      </c>
      <c r="J69" s="41">
        <f t="shared" si="22"/>
        <v>0</v>
      </c>
      <c r="K69" s="33"/>
    </row>
    <row r="70" spans="1:11" x14ac:dyDescent="0.2">
      <c r="A70" s="18"/>
      <c r="B70" s="7"/>
      <c r="C70" s="7" t="s">
        <v>101</v>
      </c>
      <c r="D70" s="29"/>
      <c r="E70" s="30"/>
      <c r="F70" s="41">
        <f t="shared" si="19"/>
        <v>0</v>
      </c>
      <c r="G70" s="30"/>
      <c r="H70" s="41">
        <f t="shared" si="20"/>
        <v>0</v>
      </c>
      <c r="I70" s="30">
        <f t="shared" si="21"/>
        <v>0</v>
      </c>
      <c r="J70" s="41">
        <f t="shared" si="22"/>
        <v>0</v>
      </c>
      <c r="K70" s="33"/>
    </row>
    <row r="71" spans="1:11" s="72" customFormat="1" x14ac:dyDescent="0.2">
      <c r="A71" s="195" t="s">
        <v>103</v>
      </c>
      <c r="B71" s="200"/>
      <c r="C71" s="200"/>
      <c r="D71" s="201"/>
      <c r="E71" s="198"/>
      <c r="F71" s="199">
        <f>SUM(F64:F70)</f>
        <v>800</v>
      </c>
      <c r="G71" s="198"/>
      <c r="H71" s="199">
        <f>SUM(H64:H70)</f>
        <v>800</v>
      </c>
      <c r="I71" s="198">
        <f t="shared" ref="I71" si="23">SUM(E71,G71)</f>
        <v>0</v>
      </c>
      <c r="J71" s="199">
        <f>SUM(F71,H71)</f>
        <v>1600</v>
      </c>
      <c r="K71" s="71"/>
    </row>
    <row r="72" spans="1:11" s="72" customFormat="1" x14ac:dyDescent="0.2">
      <c r="A72" s="212"/>
      <c r="B72" s="213"/>
      <c r="C72" s="213"/>
      <c r="D72" s="214"/>
      <c r="E72" s="217"/>
      <c r="F72" s="216"/>
      <c r="G72" s="217"/>
      <c r="H72" s="216"/>
      <c r="I72" s="217"/>
      <c r="J72" s="216"/>
      <c r="K72" s="71"/>
    </row>
    <row r="73" spans="1:11" s="14" customFormat="1" ht="15.75" x14ac:dyDescent="0.25">
      <c r="A73" s="10" t="s">
        <v>99</v>
      </c>
      <c r="B73" s="12"/>
      <c r="C73" s="12"/>
      <c r="D73" s="21"/>
      <c r="E73" s="26"/>
      <c r="F73" s="42"/>
      <c r="G73" s="26"/>
      <c r="H73" s="42"/>
      <c r="I73" s="26"/>
      <c r="J73" s="42"/>
      <c r="K73" s="23"/>
    </row>
    <row r="74" spans="1:11" x14ac:dyDescent="0.2">
      <c r="A74" s="18" t="str">
        <f>A64</f>
        <v>Program Manager - City to Regional Capitol</v>
      </c>
      <c r="B74" s="7">
        <v>5</v>
      </c>
      <c r="C74" s="7" t="s">
        <v>7</v>
      </c>
      <c r="D74" s="29">
        <v>50</v>
      </c>
      <c r="E74" s="30">
        <f>E53</f>
        <v>4</v>
      </c>
      <c r="F74" s="41">
        <f>D74*E74*B74</f>
        <v>1000</v>
      </c>
      <c r="G74" s="30">
        <f>G53</f>
        <v>4</v>
      </c>
      <c r="H74" s="41">
        <f>D74*G74*B74</f>
        <v>1000</v>
      </c>
      <c r="I74" s="30">
        <f t="shared" ref="I74:I80" si="24">SUM(E74,G74)</f>
        <v>8</v>
      </c>
      <c r="J74" s="41">
        <f t="shared" ref="J74:J80" si="25">F74+H74</f>
        <v>2000</v>
      </c>
      <c r="K74" s="33"/>
    </row>
    <row r="75" spans="1:11" x14ac:dyDescent="0.2">
      <c r="A75" s="18">
        <f t="shared" ref="A75:A80" si="26">A65</f>
        <v>0</v>
      </c>
      <c r="B75" s="7"/>
      <c r="C75" s="7" t="s">
        <v>7</v>
      </c>
      <c r="D75" s="29">
        <v>200</v>
      </c>
      <c r="E75" s="30">
        <f>E54</f>
        <v>0</v>
      </c>
      <c r="F75" s="41">
        <f t="shared" ref="F75:F80" si="27">D75*E75*B75</f>
        <v>0</v>
      </c>
      <c r="G75" s="30">
        <f>G54</f>
        <v>0</v>
      </c>
      <c r="H75" s="41">
        <f t="shared" ref="H75:H80" si="28">F75*G75*D75</f>
        <v>0</v>
      </c>
      <c r="I75" s="30">
        <f t="shared" si="24"/>
        <v>0</v>
      </c>
      <c r="J75" s="41">
        <f t="shared" si="25"/>
        <v>0</v>
      </c>
      <c r="K75" s="33"/>
    </row>
    <row r="76" spans="1:11" x14ac:dyDescent="0.2">
      <c r="A76" s="18">
        <f t="shared" si="26"/>
        <v>0</v>
      </c>
      <c r="B76" s="7"/>
      <c r="C76" s="7" t="s">
        <v>7</v>
      </c>
      <c r="D76" s="29">
        <v>201</v>
      </c>
      <c r="E76" s="30">
        <f>E55</f>
        <v>0</v>
      </c>
      <c r="F76" s="41">
        <f t="shared" si="27"/>
        <v>0</v>
      </c>
      <c r="G76" s="30">
        <f>G55</f>
        <v>0</v>
      </c>
      <c r="H76" s="41">
        <f t="shared" si="28"/>
        <v>0</v>
      </c>
      <c r="I76" s="30">
        <f t="shared" si="24"/>
        <v>0</v>
      </c>
      <c r="J76" s="41">
        <f t="shared" si="25"/>
        <v>0</v>
      </c>
      <c r="K76" s="33"/>
    </row>
    <row r="77" spans="1:11" x14ac:dyDescent="0.2">
      <c r="A77" s="18">
        <f t="shared" si="26"/>
        <v>0</v>
      </c>
      <c r="B77" s="7"/>
      <c r="C77" s="7" t="s">
        <v>7</v>
      </c>
      <c r="D77" s="29">
        <v>200</v>
      </c>
      <c r="E77" s="30">
        <f>E56</f>
        <v>0</v>
      </c>
      <c r="F77" s="41">
        <f t="shared" si="27"/>
        <v>0</v>
      </c>
      <c r="G77" s="30">
        <f>G56</f>
        <v>0</v>
      </c>
      <c r="H77" s="41">
        <f t="shared" si="28"/>
        <v>0</v>
      </c>
      <c r="I77" s="30">
        <f t="shared" si="24"/>
        <v>0</v>
      </c>
      <c r="J77" s="41">
        <f t="shared" si="25"/>
        <v>0</v>
      </c>
      <c r="K77" s="33"/>
    </row>
    <row r="78" spans="1:11" x14ac:dyDescent="0.2">
      <c r="A78" s="18">
        <f t="shared" si="26"/>
        <v>0</v>
      </c>
      <c r="B78" s="7"/>
      <c r="C78" s="7" t="s">
        <v>7</v>
      </c>
      <c r="D78" s="29">
        <v>200</v>
      </c>
      <c r="E78" s="30">
        <f>E57</f>
        <v>0</v>
      </c>
      <c r="F78" s="41">
        <f t="shared" si="27"/>
        <v>0</v>
      </c>
      <c r="G78" s="30">
        <f>G57</f>
        <v>0</v>
      </c>
      <c r="H78" s="41">
        <f t="shared" si="28"/>
        <v>0</v>
      </c>
      <c r="I78" s="30">
        <f t="shared" si="24"/>
        <v>0</v>
      </c>
      <c r="J78" s="41">
        <f t="shared" si="25"/>
        <v>0</v>
      </c>
      <c r="K78" s="33"/>
    </row>
    <row r="79" spans="1:11" x14ac:dyDescent="0.2">
      <c r="A79" s="18">
        <f t="shared" si="26"/>
        <v>0</v>
      </c>
      <c r="B79" s="7"/>
      <c r="C79" s="7" t="s">
        <v>7</v>
      </c>
      <c r="D79" s="29">
        <v>200</v>
      </c>
      <c r="E79" s="30">
        <f>E58</f>
        <v>0</v>
      </c>
      <c r="F79" s="41">
        <f t="shared" si="27"/>
        <v>0</v>
      </c>
      <c r="G79" s="30">
        <f>G58</f>
        <v>0</v>
      </c>
      <c r="H79" s="41">
        <f t="shared" si="28"/>
        <v>0</v>
      </c>
      <c r="I79" s="30">
        <f t="shared" si="24"/>
        <v>0</v>
      </c>
      <c r="J79" s="41">
        <f t="shared" si="25"/>
        <v>0</v>
      </c>
      <c r="K79" s="33"/>
    </row>
    <row r="80" spans="1:11" x14ac:dyDescent="0.2">
      <c r="A80" s="18">
        <f t="shared" si="26"/>
        <v>0</v>
      </c>
      <c r="B80" s="7"/>
      <c r="C80" s="7" t="s">
        <v>7</v>
      </c>
      <c r="D80" s="29">
        <v>200</v>
      </c>
      <c r="E80" s="30">
        <f>E59</f>
        <v>0</v>
      </c>
      <c r="F80" s="41">
        <f t="shared" si="27"/>
        <v>0</v>
      </c>
      <c r="G80" s="30">
        <f>G59</f>
        <v>0</v>
      </c>
      <c r="H80" s="41">
        <f t="shared" si="28"/>
        <v>0</v>
      </c>
      <c r="I80" s="30">
        <f t="shared" si="24"/>
        <v>0</v>
      </c>
      <c r="J80" s="41">
        <f t="shared" si="25"/>
        <v>0</v>
      </c>
      <c r="K80" s="33"/>
    </row>
    <row r="81" spans="1:11" s="72" customFormat="1" x14ac:dyDescent="0.2">
      <c r="A81" s="195" t="s">
        <v>78</v>
      </c>
      <c r="B81" s="200"/>
      <c r="C81" s="200"/>
      <c r="D81" s="201"/>
      <c r="E81" s="198"/>
      <c r="F81" s="199">
        <f>SUM(F74:F80)</f>
        <v>1000</v>
      </c>
      <c r="G81" s="199"/>
      <c r="H81" s="199">
        <f t="shared" ref="H81:J81" si="29">SUM(H74:H80)</f>
        <v>1000</v>
      </c>
      <c r="I81" s="199"/>
      <c r="J81" s="199">
        <f t="shared" si="29"/>
        <v>2000</v>
      </c>
      <c r="K81" s="71"/>
    </row>
    <row r="82" spans="1:11" s="72" customFormat="1" x14ac:dyDescent="0.2">
      <c r="A82" s="190" t="s">
        <v>102</v>
      </c>
      <c r="B82" s="193"/>
      <c r="C82" s="193"/>
      <c r="D82" s="194"/>
      <c r="E82" s="203"/>
      <c r="F82" s="192">
        <f>SUM(F81,F71)</f>
        <v>1800</v>
      </c>
      <c r="G82" s="192"/>
      <c r="H82" s="192">
        <f t="shared" ref="H82:J82" si="30">SUM(H81,H71)</f>
        <v>1800</v>
      </c>
      <c r="I82" s="192"/>
      <c r="J82" s="192">
        <f t="shared" si="30"/>
        <v>3600</v>
      </c>
      <c r="K82" s="71"/>
    </row>
    <row r="83" spans="1:11" s="15" customFormat="1" ht="18" x14ac:dyDescent="0.2">
      <c r="A83" s="164" t="s">
        <v>41</v>
      </c>
      <c r="B83" s="167"/>
      <c r="C83" s="167"/>
      <c r="D83" s="168"/>
      <c r="E83" s="162"/>
      <c r="F83" s="162">
        <f>SUM(F82,F61)</f>
        <v>13800</v>
      </c>
      <c r="G83" s="162"/>
      <c r="H83" s="162">
        <f>SUM(H82,H61)</f>
        <v>13800</v>
      </c>
      <c r="I83" s="162"/>
      <c r="J83" s="162">
        <f t="shared" ref="J83" si="31">SUM(J82,J61)</f>
        <v>27600</v>
      </c>
      <c r="K83" s="43"/>
    </row>
    <row r="84" spans="1:11" s="15" customFormat="1" ht="18" x14ac:dyDescent="0.2">
      <c r="A84" s="230"/>
      <c r="B84" s="231"/>
      <c r="C84" s="231"/>
      <c r="D84" s="232"/>
      <c r="E84" s="236"/>
      <c r="F84" s="234"/>
      <c r="G84" s="236"/>
      <c r="H84" s="234"/>
      <c r="I84" s="236"/>
      <c r="J84" s="234"/>
      <c r="K84" s="43"/>
    </row>
    <row r="85" spans="1:11" s="74" customFormat="1" ht="18" x14ac:dyDescent="0.25">
      <c r="A85" s="15" t="s">
        <v>95</v>
      </c>
      <c r="B85" s="97"/>
      <c r="C85" s="97"/>
      <c r="D85" s="98"/>
      <c r="E85" s="99"/>
      <c r="F85" s="100"/>
      <c r="G85" s="99"/>
      <c r="H85" s="100"/>
      <c r="I85" s="99">
        <f t="shared" ref="I85:I87" si="32">SUM(E85,G85)</f>
        <v>0</v>
      </c>
      <c r="J85" s="100"/>
      <c r="K85" s="75"/>
    </row>
    <row r="86" spans="1:11" s="105" customFormat="1" ht="18" customHeight="1" x14ac:dyDescent="0.2">
      <c r="A86" s="18" t="s">
        <v>39</v>
      </c>
      <c r="B86" s="7">
        <v>2</v>
      </c>
      <c r="C86" s="7" t="s">
        <v>11</v>
      </c>
      <c r="D86" s="29">
        <v>5000</v>
      </c>
      <c r="E86" s="30">
        <v>1</v>
      </c>
      <c r="F86" s="41">
        <f>D86*E86</f>
        <v>5000</v>
      </c>
      <c r="G86" s="30">
        <v>1</v>
      </c>
      <c r="H86" s="41">
        <f>D86*G86</f>
        <v>5000</v>
      </c>
      <c r="I86" s="30">
        <f t="shared" si="32"/>
        <v>2</v>
      </c>
      <c r="J86" s="41">
        <f>F86+H86</f>
        <v>10000</v>
      </c>
      <c r="K86" s="104"/>
    </row>
    <row r="87" spans="1:11" ht="18" customHeight="1" x14ac:dyDescent="0.2">
      <c r="A87" s="18"/>
      <c r="B87" s="7"/>
      <c r="C87" s="7"/>
      <c r="D87" s="29"/>
      <c r="E87" s="30"/>
      <c r="F87" s="41">
        <f>D87*E87</f>
        <v>0</v>
      </c>
      <c r="G87" s="30"/>
      <c r="H87" s="41">
        <f>D87*G87</f>
        <v>0</v>
      </c>
      <c r="I87" s="30">
        <f t="shared" si="32"/>
        <v>0</v>
      </c>
      <c r="J87" s="41">
        <f>F87+H87</f>
        <v>0</v>
      </c>
      <c r="K87" s="33"/>
    </row>
    <row r="88" spans="1:11" s="15" customFormat="1" ht="18" x14ac:dyDescent="0.2">
      <c r="A88" s="164" t="s">
        <v>27</v>
      </c>
      <c r="B88" s="167"/>
      <c r="C88" s="167"/>
      <c r="D88" s="168"/>
      <c r="E88" s="169">
        <f>SUM(E86:E87)</f>
        <v>1</v>
      </c>
      <c r="F88" s="162">
        <f>SUM(F86:F87)</f>
        <v>5000</v>
      </c>
      <c r="G88" s="169">
        <f>SUM(G86:G87)</f>
        <v>1</v>
      </c>
      <c r="H88" s="162">
        <f>SUM(H86:H87)</f>
        <v>5000</v>
      </c>
      <c r="I88" s="169">
        <f>SUM(I86:I87)</f>
        <v>2</v>
      </c>
      <c r="J88" s="162">
        <f>SUM(J86:J87)</f>
        <v>10000</v>
      </c>
      <c r="K88" s="38"/>
    </row>
    <row r="89" spans="1:11" s="15" customFormat="1" ht="18" x14ac:dyDescent="0.2">
      <c r="A89" s="230"/>
      <c r="B89" s="231"/>
      <c r="C89" s="231"/>
      <c r="D89" s="232"/>
      <c r="E89" s="235"/>
      <c r="F89" s="234"/>
      <c r="G89" s="235"/>
      <c r="H89" s="234"/>
      <c r="I89" s="235"/>
      <c r="J89" s="234"/>
      <c r="K89" s="38"/>
    </row>
    <row r="90" spans="1:11" s="74" customFormat="1" ht="15" customHeight="1" x14ac:dyDescent="0.25">
      <c r="A90" s="15" t="s">
        <v>94</v>
      </c>
      <c r="B90" s="97"/>
      <c r="C90" s="97"/>
      <c r="D90" s="98"/>
      <c r="E90" s="99"/>
      <c r="F90" s="100"/>
      <c r="G90" s="99"/>
      <c r="H90" s="100"/>
      <c r="I90" s="99"/>
      <c r="J90" s="100"/>
      <c r="K90" s="75"/>
    </row>
    <row r="91" spans="1:11" x14ac:dyDescent="0.2">
      <c r="A91" s="45" t="s">
        <v>44</v>
      </c>
      <c r="B91" s="7">
        <v>1</v>
      </c>
      <c r="C91" s="106" t="s">
        <v>29</v>
      </c>
      <c r="D91" s="29">
        <v>1700</v>
      </c>
      <c r="E91" s="30">
        <v>12</v>
      </c>
      <c r="F91" s="41">
        <f>E91*D91</f>
        <v>20400</v>
      </c>
      <c r="G91" s="30"/>
      <c r="H91" s="41">
        <f t="shared" ref="H91:H98" si="33">D91*G91</f>
        <v>0</v>
      </c>
      <c r="I91" s="30">
        <f t="shared" ref="I91:I97" si="34">SUM(E91,G91)</f>
        <v>12</v>
      </c>
      <c r="J91" s="41">
        <f t="shared" ref="J91:J97" si="35">F91+H91</f>
        <v>20400</v>
      </c>
      <c r="K91" s="107" t="s">
        <v>28</v>
      </c>
    </row>
    <row r="92" spans="1:11" x14ac:dyDescent="0.2">
      <c r="A92" s="45" t="s">
        <v>45</v>
      </c>
      <c r="B92" s="7">
        <v>1</v>
      </c>
      <c r="C92" s="7" t="s">
        <v>6</v>
      </c>
      <c r="D92" s="29">
        <v>500</v>
      </c>
      <c r="E92" s="30">
        <v>12</v>
      </c>
      <c r="F92" s="41">
        <f t="shared" ref="F92:F97" si="36">D92*E92</f>
        <v>6000</v>
      </c>
      <c r="G92" s="30"/>
      <c r="H92" s="41">
        <f t="shared" si="33"/>
        <v>0</v>
      </c>
      <c r="I92" s="30">
        <f t="shared" si="34"/>
        <v>12</v>
      </c>
      <c r="J92" s="41">
        <f t="shared" si="35"/>
        <v>6000</v>
      </c>
      <c r="K92" s="108"/>
    </row>
    <row r="93" spans="1:11" x14ac:dyDescent="0.2">
      <c r="A93" s="18"/>
      <c r="B93" s="7"/>
      <c r="C93" s="7"/>
      <c r="D93" s="29"/>
      <c r="E93" s="30"/>
      <c r="F93" s="41">
        <f t="shared" si="36"/>
        <v>0</v>
      </c>
      <c r="G93" s="30"/>
      <c r="H93" s="41">
        <f t="shared" si="33"/>
        <v>0</v>
      </c>
      <c r="I93" s="30">
        <f t="shared" si="34"/>
        <v>0</v>
      </c>
      <c r="J93" s="41">
        <f t="shared" si="35"/>
        <v>0</v>
      </c>
      <c r="K93" s="109"/>
    </row>
    <row r="94" spans="1:11" x14ac:dyDescent="0.2">
      <c r="A94" s="18"/>
      <c r="B94" s="7"/>
      <c r="C94" s="7"/>
      <c r="D94" s="29"/>
      <c r="E94" s="30"/>
      <c r="F94" s="41">
        <f t="shared" si="36"/>
        <v>0</v>
      </c>
      <c r="G94" s="30"/>
      <c r="H94" s="41">
        <f t="shared" si="33"/>
        <v>0</v>
      </c>
      <c r="I94" s="30">
        <f t="shared" si="34"/>
        <v>0</v>
      </c>
      <c r="J94" s="41">
        <f t="shared" si="35"/>
        <v>0</v>
      </c>
      <c r="K94" s="33"/>
    </row>
    <row r="95" spans="1:11" x14ac:dyDescent="0.2">
      <c r="A95" s="18"/>
      <c r="B95" s="7"/>
      <c r="C95" s="7"/>
      <c r="D95" s="29"/>
      <c r="E95" s="30"/>
      <c r="F95" s="41">
        <f t="shared" si="36"/>
        <v>0</v>
      </c>
      <c r="G95" s="30"/>
      <c r="H95" s="41">
        <f t="shared" si="33"/>
        <v>0</v>
      </c>
      <c r="I95" s="30">
        <f t="shared" si="34"/>
        <v>0</v>
      </c>
      <c r="J95" s="41">
        <f t="shared" si="35"/>
        <v>0</v>
      </c>
      <c r="K95" s="33"/>
    </row>
    <row r="96" spans="1:11" x14ac:dyDescent="0.2">
      <c r="A96" s="18"/>
      <c r="B96" s="7"/>
      <c r="C96" s="7"/>
      <c r="D96" s="110"/>
      <c r="E96" s="31"/>
      <c r="F96" s="41">
        <f t="shared" si="36"/>
        <v>0</v>
      </c>
      <c r="G96" s="31"/>
      <c r="H96" s="41">
        <f t="shared" si="33"/>
        <v>0</v>
      </c>
      <c r="I96" s="31">
        <f t="shared" si="34"/>
        <v>0</v>
      </c>
      <c r="J96" s="41">
        <f t="shared" si="35"/>
        <v>0</v>
      </c>
      <c r="K96" s="33"/>
    </row>
    <row r="97" spans="1:11" x14ac:dyDescent="0.2">
      <c r="A97" s="18"/>
      <c r="B97" s="7"/>
      <c r="C97" s="7"/>
      <c r="D97" s="29"/>
      <c r="E97" s="30"/>
      <c r="F97" s="41">
        <f t="shared" si="36"/>
        <v>0</v>
      </c>
      <c r="G97" s="30"/>
      <c r="H97" s="41">
        <f t="shared" si="33"/>
        <v>0</v>
      </c>
      <c r="I97" s="30">
        <f t="shared" si="34"/>
        <v>0</v>
      </c>
      <c r="J97" s="41">
        <f t="shared" si="35"/>
        <v>0</v>
      </c>
      <c r="K97" s="33"/>
    </row>
    <row r="98" spans="1:11" s="15" customFormat="1" ht="18" x14ac:dyDescent="0.2">
      <c r="A98" s="18"/>
      <c r="B98" s="7"/>
      <c r="C98" s="7"/>
      <c r="D98" s="29"/>
      <c r="E98" s="30"/>
      <c r="F98" s="41">
        <f>D98*E98</f>
        <v>0</v>
      </c>
      <c r="G98" s="30"/>
      <c r="H98" s="41">
        <f t="shared" si="33"/>
        <v>0</v>
      </c>
      <c r="I98" s="30">
        <f>SUM(E98,G98)</f>
        <v>0</v>
      </c>
      <c r="J98" s="41">
        <f>F98+H98</f>
        <v>0</v>
      </c>
      <c r="K98" s="38"/>
    </row>
    <row r="99" spans="1:11" s="3" customFormat="1" ht="15.75" x14ac:dyDescent="0.25">
      <c r="A99" s="164" t="s">
        <v>24</v>
      </c>
      <c r="B99" s="167"/>
      <c r="C99" s="167"/>
      <c r="D99" s="168"/>
      <c r="E99" s="169">
        <f>SUM(E91:E98)</f>
        <v>24</v>
      </c>
      <c r="F99" s="162">
        <f>SUM(F91:F98)</f>
        <v>26400</v>
      </c>
      <c r="G99" s="169"/>
      <c r="H99" s="162">
        <f>SUM(H91:H98)</f>
        <v>0</v>
      </c>
      <c r="I99" s="169"/>
      <c r="J99" s="162">
        <f>SUM(F99,H99)</f>
        <v>26400</v>
      </c>
      <c r="K99" s="23"/>
    </row>
    <row r="100" spans="1:11" s="3" customFormat="1" ht="15.75" x14ac:dyDescent="0.25">
      <c r="A100" s="230"/>
      <c r="B100" s="231"/>
      <c r="C100" s="231"/>
      <c r="D100" s="232"/>
      <c r="E100" s="235"/>
      <c r="F100" s="234"/>
      <c r="G100" s="235"/>
      <c r="H100" s="234"/>
      <c r="I100" s="235"/>
      <c r="J100" s="234"/>
      <c r="K100" s="23"/>
    </row>
    <row r="101" spans="1:11" s="112" customFormat="1" ht="18" x14ac:dyDescent="0.25">
      <c r="A101" s="15" t="s">
        <v>59</v>
      </c>
      <c r="B101" s="97"/>
      <c r="C101" s="97"/>
      <c r="D101" s="98"/>
      <c r="E101" s="99"/>
      <c r="F101" s="100"/>
      <c r="G101" s="99"/>
      <c r="H101" s="100"/>
      <c r="I101" s="99"/>
      <c r="J101" s="100"/>
      <c r="K101" s="111"/>
    </row>
    <row r="102" spans="1:11" s="5" customFormat="1" ht="15" x14ac:dyDescent="0.2">
      <c r="A102" s="10" t="s">
        <v>65</v>
      </c>
      <c r="B102" s="51"/>
      <c r="C102" s="51"/>
      <c r="D102" s="52"/>
      <c r="E102" s="53"/>
      <c r="F102" s="54"/>
      <c r="G102" s="53"/>
      <c r="H102" s="54"/>
      <c r="I102" s="53"/>
      <c r="J102" s="54"/>
      <c r="K102" s="55"/>
    </row>
    <row r="103" spans="1:11" x14ac:dyDescent="0.2">
      <c r="A103" s="18" t="s">
        <v>10</v>
      </c>
      <c r="B103" s="7">
        <v>1</v>
      </c>
      <c r="C103" s="7" t="s">
        <v>6</v>
      </c>
      <c r="D103" s="29">
        <v>1000</v>
      </c>
      <c r="E103" s="30">
        <v>12</v>
      </c>
      <c r="F103" s="41">
        <f t="shared" ref="F103:F112" si="37">D103*E103</f>
        <v>12000</v>
      </c>
      <c r="G103" s="30">
        <v>12</v>
      </c>
      <c r="H103" s="41">
        <f t="shared" ref="H103:H112" si="38">D103*G103</f>
        <v>12000</v>
      </c>
      <c r="I103" s="30">
        <f t="shared" ref="I103:I112" si="39">SUM(E103,G103)</f>
        <v>24</v>
      </c>
      <c r="J103" s="41">
        <f t="shared" ref="J103:J112" si="40">F103+H103</f>
        <v>24000</v>
      </c>
      <c r="K103" s="33"/>
    </row>
    <row r="104" spans="1:11" x14ac:dyDescent="0.2">
      <c r="A104" s="18"/>
      <c r="B104" s="7">
        <v>1</v>
      </c>
      <c r="C104" s="7" t="s">
        <v>11</v>
      </c>
      <c r="D104" s="29">
        <v>1000</v>
      </c>
      <c r="E104" s="30">
        <v>1</v>
      </c>
      <c r="F104" s="41">
        <f>D104*E104</f>
        <v>1000</v>
      </c>
      <c r="G104" s="30"/>
      <c r="H104" s="41">
        <f>D104*G104</f>
        <v>0</v>
      </c>
      <c r="I104" s="30">
        <f>SUM(E104,G104)</f>
        <v>1</v>
      </c>
      <c r="J104" s="41">
        <f t="shared" si="40"/>
        <v>1000</v>
      </c>
      <c r="K104" s="33"/>
    </row>
    <row r="105" spans="1:11" x14ac:dyDescent="0.2">
      <c r="A105" s="18"/>
      <c r="B105" s="7"/>
      <c r="C105" s="7"/>
      <c r="D105" s="29"/>
      <c r="E105" s="30"/>
      <c r="F105" s="41">
        <f t="shared" si="37"/>
        <v>0</v>
      </c>
      <c r="G105" s="30"/>
      <c r="H105" s="41">
        <f t="shared" si="38"/>
        <v>0</v>
      </c>
      <c r="I105" s="30">
        <f t="shared" si="39"/>
        <v>0</v>
      </c>
      <c r="J105" s="41">
        <f t="shared" si="40"/>
        <v>0</v>
      </c>
      <c r="K105" s="33"/>
    </row>
    <row r="106" spans="1:11" x14ac:dyDescent="0.2">
      <c r="A106" s="18"/>
      <c r="B106" s="7"/>
      <c r="C106" s="7"/>
      <c r="D106" s="29"/>
      <c r="E106" s="30"/>
      <c r="F106" s="41">
        <f t="shared" si="37"/>
        <v>0</v>
      </c>
      <c r="G106" s="30"/>
      <c r="H106" s="41">
        <f t="shared" si="38"/>
        <v>0</v>
      </c>
      <c r="I106" s="30">
        <f t="shared" si="39"/>
        <v>0</v>
      </c>
      <c r="J106" s="41">
        <f t="shared" si="40"/>
        <v>0</v>
      </c>
      <c r="K106" s="33"/>
    </row>
    <row r="107" spans="1:11" x14ac:dyDescent="0.2">
      <c r="A107" s="18"/>
      <c r="B107" s="7"/>
      <c r="C107" s="7"/>
      <c r="D107" s="29"/>
      <c r="E107" s="30"/>
      <c r="F107" s="41">
        <f t="shared" si="37"/>
        <v>0</v>
      </c>
      <c r="G107" s="30"/>
      <c r="H107" s="41">
        <f t="shared" si="38"/>
        <v>0</v>
      </c>
      <c r="I107" s="30">
        <f t="shared" si="39"/>
        <v>0</v>
      </c>
      <c r="J107" s="41">
        <f t="shared" si="40"/>
        <v>0</v>
      </c>
      <c r="K107" s="33"/>
    </row>
    <row r="108" spans="1:11" x14ac:dyDescent="0.2">
      <c r="A108" s="18"/>
      <c r="B108" s="7"/>
      <c r="C108" s="7"/>
      <c r="D108" s="29"/>
      <c r="E108" s="30"/>
      <c r="F108" s="41">
        <f t="shared" si="37"/>
        <v>0</v>
      </c>
      <c r="G108" s="30"/>
      <c r="H108" s="41">
        <f t="shared" si="38"/>
        <v>0</v>
      </c>
      <c r="I108" s="30">
        <f t="shared" si="39"/>
        <v>0</v>
      </c>
      <c r="J108" s="41">
        <f t="shared" si="40"/>
        <v>0</v>
      </c>
      <c r="K108" s="33"/>
    </row>
    <row r="109" spans="1:11" x14ac:dyDescent="0.2">
      <c r="A109" s="18"/>
      <c r="B109" s="7"/>
      <c r="C109" s="7"/>
      <c r="D109" s="29"/>
      <c r="E109" s="30"/>
      <c r="F109" s="41">
        <f t="shared" si="37"/>
        <v>0</v>
      </c>
      <c r="G109" s="30"/>
      <c r="H109" s="41">
        <f t="shared" si="38"/>
        <v>0</v>
      </c>
      <c r="I109" s="30">
        <f t="shared" si="39"/>
        <v>0</v>
      </c>
      <c r="J109" s="41">
        <f t="shared" si="40"/>
        <v>0</v>
      </c>
      <c r="K109" s="33"/>
    </row>
    <row r="110" spans="1:11" x14ac:dyDescent="0.2">
      <c r="A110" s="18"/>
      <c r="B110" s="7"/>
      <c r="C110" s="7"/>
      <c r="D110" s="103"/>
      <c r="E110" s="113"/>
      <c r="F110" s="41">
        <f t="shared" si="37"/>
        <v>0</v>
      </c>
      <c r="G110" s="113"/>
      <c r="H110" s="41">
        <f t="shared" si="38"/>
        <v>0</v>
      </c>
      <c r="I110" s="113">
        <f t="shared" si="39"/>
        <v>0</v>
      </c>
      <c r="J110" s="41">
        <f t="shared" si="40"/>
        <v>0</v>
      </c>
      <c r="K110" s="33"/>
    </row>
    <row r="111" spans="1:11" x14ac:dyDescent="0.2">
      <c r="A111" s="18"/>
      <c r="B111" s="7"/>
      <c r="C111" s="7"/>
      <c r="D111" s="29"/>
      <c r="E111" s="30"/>
      <c r="F111" s="41">
        <f t="shared" si="37"/>
        <v>0</v>
      </c>
      <c r="G111" s="30"/>
      <c r="H111" s="41">
        <f t="shared" si="38"/>
        <v>0</v>
      </c>
      <c r="I111" s="30">
        <f t="shared" si="39"/>
        <v>0</v>
      </c>
      <c r="J111" s="41">
        <f t="shared" si="40"/>
        <v>0</v>
      </c>
      <c r="K111" s="33"/>
    </row>
    <row r="112" spans="1:11" x14ac:dyDescent="0.2">
      <c r="A112" s="18"/>
      <c r="B112" s="7"/>
      <c r="C112" s="7"/>
      <c r="D112" s="29"/>
      <c r="E112" s="30"/>
      <c r="F112" s="41">
        <f t="shared" si="37"/>
        <v>0</v>
      </c>
      <c r="G112" s="30"/>
      <c r="H112" s="41">
        <f t="shared" si="38"/>
        <v>0</v>
      </c>
      <c r="I112" s="30">
        <f t="shared" si="39"/>
        <v>0</v>
      </c>
      <c r="J112" s="41">
        <f t="shared" si="40"/>
        <v>0</v>
      </c>
      <c r="K112" s="33"/>
    </row>
    <row r="113" spans="1:11" s="68" customFormat="1" ht="15" x14ac:dyDescent="0.2">
      <c r="A113" s="154" t="s">
        <v>35</v>
      </c>
      <c r="B113" s="155"/>
      <c r="C113" s="155"/>
      <c r="D113" s="156"/>
      <c r="E113" s="204"/>
      <c r="F113" s="158">
        <f>SUM(F103:F112)</f>
        <v>13000</v>
      </c>
      <c r="G113" s="157"/>
      <c r="H113" s="158">
        <f>SUM(H103:H112)</f>
        <v>12000</v>
      </c>
      <c r="I113" s="157">
        <f>SUM(E113,G113)</f>
        <v>0</v>
      </c>
      <c r="J113" s="158">
        <f>SUM(J103:J112)</f>
        <v>25000</v>
      </c>
      <c r="K113" s="67"/>
    </row>
    <row r="114" spans="1:11" x14ac:dyDescent="0.2">
      <c r="A114" s="218"/>
      <c r="B114" s="219"/>
      <c r="C114" s="219"/>
      <c r="D114" s="220"/>
      <c r="E114" s="221"/>
      <c r="F114" s="222"/>
      <c r="G114" s="221"/>
      <c r="H114" s="222"/>
      <c r="I114" s="221"/>
      <c r="J114" s="222"/>
      <c r="K114" s="33"/>
    </row>
    <row r="115" spans="1:11" s="5" customFormat="1" x14ac:dyDescent="0.2">
      <c r="A115" s="10" t="s">
        <v>66</v>
      </c>
      <c r="B115" s="56"/>
      <c r="C115" s="56"/>
      <c r="D115" s="57"/>
      <c r="E115" s="58"/>
      <c r="F115" s="59"/>
      <c r="G115" s="58"/>
      <c r="H115" s="59"/>
      <c r="I115" s="58"/>
      <c r="J115" s="59"/>
      <c r="K115" s="55"/>
    </row>
    <row r="116" spans="1:11" x14ac:dyDescent="0.2">
      <c r="A116" s="16" t="s">
        <v>48</v>
      </c>
      <c r="B116" s="7">
        <v>1</v>
      </c>
      <c r="C116" s="7" t="s">
        <v>11</v>
      </c>
      <c r="D116" s="29">
        <v>1000</v>
      </c>
      <c r="E116" s="30">
        <v>1</v>
      </c>
      <c r="F116" s="41">
        <f>D116*E116</f>
        <v>1000</v>
      </c>
      <c r="G116" s="30"/>
      <c r="H116" s="41">
        <f>D116*G116</f>
        <v>0</v>
      </c>
      <c r="I116" s="30">
        <f>SUM(E116,G116)</f>
        <v>1</v>
      </c>
      <c r="J116" s="41">
        <f>F116+H116</f>
        <v>1000</v>
      </c>
      <c r="K116" s="33"/>
    </row>
    <row r="117" spans="1:11" x14ac:dyDescent="0.2">
      <c r="A117" s="18"/>
      <c r="B117" s="7"/>
      <c r="C117" s="7"/>
      <c r="D117" s="103"/>
      <c r="E117" s="113"/>
      <c r="F117" s="41">
        <f>D117*E117</f>
        <v>0</v>
      </c>
      <c r="G117" s="113"/>
      <c r="H117" s="41">
        <f>D117*G117</f>
        <v>0</v>
      </c>
      <c r="I117" s="113">
        <f>SUM(E117,G117)</f>
        <v>0</v>
      </c>
      <c r="J117" s="41">
        <f>F117+H117</f>
        <v>0</v>
      </c>
      <c r="K117" s="33"/>
    </row>
    <row r="118" spans="1:11" s="11" customFormat="1" x14ac:dyDescent="0.2">
      <c r="A118" s="18"/>
      <c r="B118" s="7"/>
      <c r="C118" s="7"/>
      <c r="D118" s="29"/>
      <c r="E118" s="30"/>
      <c r="F118" s="41">
        <f>D118*E118</f>
        <v>0</v>
      </c>
      <c r="G118" s="30"/>
      <c r="H118" s="41">
        <f>D118*G118</f>
        <v>0</v>
      </c>
      <c r="I118" s="30">
        <f>SUM(E118,G118)</f>
        <v>0</v>
      </c>
      <c r="J118" s="41">
        <f>F118+H118</f>
        <v>0</v>
      </c>
      <c r="K118" s="36"/>
    </row>
    <row r="119" spans="1:11" s="66" customFormat="1" ht="18.75" x14ac:dyDescent="0.2">
      <c r="A119" s="154" t="s">
        <v>49</v>
      </c>
      <c r="B119" s="155"/>
      <c r="C119" s="155"/>
      <c r="D119" s="156"/>
      <c r="E119" s="204">
        <f>SUM(E116:E118)</f>
        <v>1</v>
      </c>
      <c r="F119" s="158">
        <f>SUM(F116:F118)</f>
        <v>1000</v>
      </c>
      <c r="G119" s="157">
        <f>SUM(G116:G118)</f>
        <v>0</v>
      </c>
      <c r="H119" s="158">
        <f>SUM(H116:H118)</f>
        <v>0</v>
      </c>
      <c r="I119" s="157">
        <f>SUM(E119,G119)</f>
        <v>1</v>
      </c>
      <c r="J119" s="158">
        <f>SUM(F119,H119)</f>
        <v>1000</v>
      </c>
      <c r="K119" s="65"/>
    </row>
    <row r="120" spans="1:11" s="15" customFormat="1" ht="18" x14ac:dyDescent="0.2">
      <c r="A120" s="206"/>
      <c r="B120" s="207"/>
      <c r="C120" s="207"/>
      <c r="D120" s="208"/>
      <c r="E120" s="209"/>
      <c r="F120" s="210"/>
      <c r="G120" s="211"/>
      <c r="H120" s="210"/>
      <c r="I120" s="211"/>
      <c r="J120" s="210"/>
      <c r="K120" s="38"/>
    </row>
    <row r="121" spans="1:11" s="66" customFormat="1" ht="18.75" x14ac:dyDescent="0.2">
      <c r="A121" s="10" t="s">
        <v>67</v>
      </c>
      <c r="B121" s="60"/>
      <c r="C121" s="60"/>
      <c r="D121" s="61"/>
      <c r="E121" s="62"/>
      <c r="F121" s="63"/>
      <c r="G121" s="64"/>
      <c r="H121" s="63"/>
      <c r="I121" s="64"/>
      <c r="J121" s="63"/>
      <c r="K121" s="65"/>
    </row>
    <row r="122" spans="1:11" x14ac:dyDescent="0.2">
      <c r="A122" s="16" t="s">
        <v>68</v>
      </c>
      <c r="B122" s="12"/>
      <c r="C122" s="12"/>
      <c r="D122" s="21"/>
      <c r="E122" s="26"/>
      <c r="F122" s="42"/>
      <c r="G122" s="26"/>
      <c r="H122" s="42"/>
      <c r="I122" s="26"/>
      <c r="J122" s="42"/>
      <c r="K122" s="33"/>
    </row>
    <row r="123" spans="1:11" x14ac:dyDescent="0.2">
      <c r="A123" s="18" t="s">
        <v>12</v>
      </c>
      <c r="B123" s="7">
        <v>5</v>
      </c>
      <c r="C123" s="7" t="s">
        <v>8</v>
      </c>
      <c r="D123" s="29">
        <v>500</v>
      </c>
      <c r="E123" s="30">
        <v>5</v>
      </c>
      <c r="F123" s="41">
        <f>D123*E123</f>
        <v>2500</v>
      </c>
      <c r="G123" s="30"/>
      <c r="H123" s="41">
        <f>D123*G123</f>
        <v>0</v>
      </c>
      <c r="I123" s="30">
        <f t="shared" ref="I123:I126" si="41">SUM(E123,G123)</f>
        <v>5</v>
      </c>
      <c r="J123" s="41">
        <f t="shared" ref="J123:J126" si="42">SUM(F123,H123)</f>
        <v>2500</v>
      </c>
      <c r="K123" s="33"/>
    </row>
    <row r="124" spans="1:11" x14ac:dyDescent="0.2">
      <c r="A124" s="18" t="s">
        <v>15</v>
      </c>
      <c r="B124" s="7">
        <v>5</v>
      </c>
      <c r="C124" s="7" t="s">
        <v>7</v>
      </c>
      <c r="D124" s="29">
        <v>150</v>
      </c>
      <c r="E124" s="30">
        <v>25</v>
      </c>
      <c r="F124" s="41">
        <f>D124*E124</f>
        <v>3750</v>
      </c>
      <c r="G124" s="30"/>
      <c r="H124" s="41">
        <f>D124*G124</f>
        <v>0</v>
      </c>
      <c r="I124" s="30">
        <f t="shared" si="41"/>
        <v>25</v>
      </c>
      <c r="J124" s="41">
        <f t="shared" si="42"/>
        <v>3750</v>
      </c>
      <c r="K124" s="33"/>
    </row>
    <row r="125" spans="1:11" s="11" customFormat="1" x14ac:dyDescent="0.2">
      <c r="A125" s="18" t="s">
        <v>13</v>
      </c>
      <c r="B125" s="7">
        <v>5</v>
      </c>
      <c r="C125" s="7" t="s">
        <v>14</v>
      </c>
      <c r="D125" s="29">
        <v>250</v>
      </c>
      <c r="E125" s="30">
        <v>5</v>
      </c>
      <c r="F125" s="41">
        <f>D125*E125</f>
        <v>1250</v>
      </c>
      <c r="G125" s="30"/>
      <c r="H125" s="41">
        <f>D125*G125</f>
        <v>0</v>
      </c>
      <c r="I125" s="30">
        <f t="shared" si="41"/>
        <v>5</v>
      </c>
      <c r="J125" s="41">
        <f t="shared" si="42"/>
        <v>1250</v>
      </c>
      <c r="K125" s="36"/>
    </row>
    <row r="126" spans="1:11" s="68" customFormat="1" ht="15" x14ac:dyDescent="0.2">
      <c r="A126" s="205" t="s">
        <v>69</v>
      </c>
      <c r="B126" s="144">
        <f>SUM(B123:B125)</f>
        <v>15</v>
      </c>
      <c r="C126" s="144"/>
      <c r="D126" s="145">
        <f>SUM(D123:D125)</f>
        <v>900</v>
      </c>
      <c r="E126" s="146">
        <f>SUM(E123:E125)</f>
        <v>35</v>
      </c>
      <c r="F126" s="147">
        <f>SUM(F123:F125)</f>
        <v>7500</v>
      </c>
      <c r="G126" s="146">
        <f>SUM(G123:G125)</f>
        <v>0</v>
      </c>
      <c r="H126" s="147">
        <f>SUM(H123:H125)</f>
        <v>0</v>
      </c>
      <c r="I126" s="146">
        <f t="shared" si="41"/>
        <v>35</v>
      </c>
      <c r="J126" s="147">
        <f t="shared" si="42"/>
        <v>7500</v>
      </c>
      <c r="K126" s="67"/>
    </row>
    <row r="127" spans="1:11" x14ac:dyDescent="0.2">
      <c r="A127" s="16" t="s">
        <v>70</v>
      </c>
      <c r="B127" s="12"/>
      <c r="C127" s="12"/>
      <c r="D127" s="21"/>
      <c r="E127" s="26"/>
      <c r="F127" s="42"/>
      <c r="G127" s="26"/>
      <c r="H127" s="42"/>
      <c r="I127" s="26"/>
      <c r="J127" s="42"/>
      <c r="K127" s="33"/>
    </row>
    <row r="128" spans="1:11" x14ac:dyDescent="0.2">
      <c r="A128" s="18" t="s">
        <v>17</v>
      </c>
      <c r="B128" s="7">
        <v>5</v>
      </c>
      <c r="C128" s="7" t="s">
        <v>8</v>
      </c>
      <c r="D128" s="29">
        <v>500</v>
      </c>
      <c r="E128" s="30">
        <v>5</v>
      </c>
      <c r="F128" s="41">
        <f>D128*E128</f>
        <v>2500</v>
      </c>
      <c r="G128" s="30"/>
      <c r="H128" s="41">
        <f>D128*G128</f>
        <v>0</v>
      </c>
      <c r="I128" s="30">
        <f t="shared" ref="I128:I131" si="43">SUM(E128,G128)</f>
        <v>5</v>
      </c>
      <c r="J128" s="41">
        <f t="shared" ref="J128:J131" si="44">SUM(F128,H128)</f>
        <v>2500</v>
      </c>
      <c r="K128" s="33"/>
    </row>
    <row r="129" spans="1:16" x14ac:dyDescent="0.2">
      <c r="A129" s="18" t="s">
        <v>18</v>
      </c>
      <c r="B129" s="7">
        <v>5</v>
      </c>
      <c r="C129" s="7" t="s">
        <v>7</v>
      </c>
      <c r="D129" s="29">
        <v>150</v>
      </c>
      <c r="E129" s="30">
        <v>25</v>
      </c>
      <c r="F129" s="41">
        <f>D129*E129</f>
        <v>3750</v>
      </c>
      <c r="G129" s="30"/>
      <c r="H129" s="41">
        <f>D129*G129</f>
        <v>0</v>
      </c>
      <c r="I129" s="30">
        <f t="shared" si="43"/>
        <v>25</v>
      </c>
      <c r="J129" s="41">
        <f t="shared" si="44"/>
        <v>3750</v>
      </c>
      <c r="K129" s="33"/>
    </row>
    <row r="130" spans="1:16" s="11" customFormat="1" x14ac:dyDescent="0.2">
      <c r="A130" s="18" t="s">
        <v>19</v>
      </c>
      <c r="B130" s="7">
        <v>5</v>
      </c>
      <c r="C130" s="7" t="s">
        <v>14</v>
      </c>
      <c r="D130" s="29">
        <v>250</v>
      </c>
      <c r="E130" s="30">
        <v>5</v>
      </c>
      <c r="F130" s="41">
        <f>D130*E130</f>
        <v>1250</v>
      </c>
      <c r="G130" s="30"/>
      <c r="H130" s="41">
        <f>D130*G130</f>
        <v>0</v>
      </c>
      <c r="I130" s="30">
        <f t="shared" si="43"/>
        <v>5</v>
      </c>
      <c r="J130" s="41">
        <f t="shared" si="44"/>
        <v>1250</v>
      </c>
      <c r="K130" s="36"/>
    </row>
    <row r="131" spans="1:16" s="15" customFormat="1" ht="18" x14ac:dyDescent="0.2">
      <c r="A131" s="205" t="s">
        <v>71</v>
      </c>
      <c r="B131" s="144">
        <f>SUM(B128:B130)</f>
        <v>15</v>
      </c>
      <c r="C131" s="144"/>
      <c r="D131" s="145">
        <f>SUM(D128:D130)</f>
        <v>900</v>
      </c>
      <c r="E131" s="146">
        <f>SUM(E128:E130)</f>
        <v>35</v>
      </c>
      <c r="F131" s="147">
        <f>SUM(F128:F130)</f>
        <v>7500</v>
      </c>
      <c r="G131" s="146">
        <f>SUM(G128:G130)</f>
        <v>0</v>
      </c>
      <c r="H131" s="147">
        <f>SUM(H128:H130)</f>
        <v>0</v>
      </c>
      <c r="I131" s="146">
        <f t="shared" si="43"/>
        <v>35</v>
      </c>
      <c r="J131" s="147">
        <f t="shared" si="44"/>
        <v>7500</v>
      </c>
      <c r="K131" s="43"/>
    </row>
    <row r="132" spans="1:16" s="15" customFormat="1" ht="18" x14ac:dyDescent="0.2">
      <c r="A132" s="212"/>
      <c r="B132" s="213"/>
      <c r="C132" s="213"/>
      <c r="D132" s="214"/>
      <c r="E132" s="215"/>
      <c r="F132" s="216"/>
      <c r="G132" s="217"/>
      <c r="H132" s="216"/>
      <c r="I132" s="217"/>
      <c r="J132" s="216"/>
      <c r="K132" s="38"/>
    </row>
    <row r="133" spans="1:16" s="66" customFormat="1" ht="18.75" x14ac:dyDescent="0.2">
      <c r="A133" s="154" t="s">
        <v>72</v>
      </c>
      <c r="B133" s="155"/>
      <c r="C133" s="155"/>
      <c r="D133" s="156">
        <f>SUM(D131,D126)</f>
        <v>1800</v>
      </c>
      <c r="E133" s="156"/>
      <c r="F133" s="156">
        <f t="shared" ref="F133:J133" si="45">SUM(F131,F126)</f>
        <v>15000</v>
      </c>
      <c r="G133" s="156"/>
      <c r="H133" s="156">
        <f t="shared" si="45"/>
        <v>0</v>
      </c>
      <c r="I133" s="156"/>
      <c r="J133" s="156">
        <f t="shared" si="45"/>
        <v>15000</v>
      </c>
      <c r="K133" s="65"/>
    </row>
    <row r="134" spans="1:16" s="15" customFormat="1" ht="18" x14ac:dyDescent="0.2">
      <c r="A134" s="206"/>
      <c r="B134" s="207"/>
      <c r="C134" s="207"/>
      <c r="D134" s="208"/>
      <c r="E134" s="252"/>
      <c r="F134" s="208"/>
      <c r="G134" s="252"/>
      <c r="H134" s="208"/>
      <c r="I134" s="252"/>
      <c r="J134" s="208"/>
      <c r="K134" s="38"/>
    </row>
    <row r="135" spans="1:16" s="15" customFormat="1" ht="18" x14ac:dyDescent="0.2">
      <c r="A135" s="10" t="s">
        <v>74</v>
      </c>
      <c r="B135" s="2"/>
      <c r="C135" s="2"/>
      <c r="D135" s="28"/>
      <c r="E135" s="50"/>
      <c r="F135" s="28"/>
      <c r="G135" s="50"/>
      <c r="H135" s="28"/>
      <c r="I135" s="50"/>
      <c r="J135" s="28"/>
      <c r="K135" s="38"/>
    </row>
    <row r="136" spans="1:16" s="15" customFormat="1" ht="18" x14ac:dyDescent="0.2">
      <c r="A136" s="16" t="s">
        <v>75</v>
      </c>
      <c r="B136" s="7">
        <v>5</v>
      </c>
      <c r="C136" s="7" t="s">
        <v>8</v>
      </c>
      <c r="D136" s="29">
        <v>500</v>
      </c>
      <c r="E136" s="30">
        <v>5</v>
      </c>
      <c r="F136" s="41">
        <f>D136*E136</f>
        <v>2500</v>
      </c>
      <c r="G136" s="30"/>
      <c r="H136" s="41">
        <f>D136*G136</f>
        <v>0</v>
      </c>
      <c r="I136" s="30">
        <f t="shared" ref="I136" si="46">SUM(E136,G136)</f>
        <v>5</v>
      </c>
      <c r="J136" s="41">
        <f t="shared" ref="J136" si="47">SUM(F136,H136)</f>
        <v>2500</v>
      </c>
      <c r="K136" s="38"/>
    </row>
    <row r="137" spans="1:16" s="15" customFormat="1" ht="18" x14ac:dyDescent="0.2">
      <c r="A137" s="10"/>
      <c r="B137" s="2"/>
      <c r="C137" s="2"/>
      <c r="D137" s="28"/>
      <c r="E137" s="50"/>
      <c r="F137" s="28"/>
      <c r="G137" s="50"/>
      <c r="H137" s="28"/>
      <c r="I137" s="50"/>
      <c r="J137" s="28"/>
      <c r="K137" s="38"/>
    </row>
    <row r="138" spans="1:16" s="15" customFormat="1" ht="18" x14ac:dyDescent="0.2">
      <c r="A138" s="10"/>
      <c r="B138" s="2"/>
      <c r="C138" s="2"/>
      <c r="D138" s="28"/>
      <c r="E138" s="50"/>
      <c r="F138" s="28"/>
      <c r="G138" s="50"/>
      <c r="H138" s="28"/>
      <c r="I138" s="50"/>
      <c r="J138" s="28"/>
      <c r="K138" s="38"/>
    </row>
    <row r="139" spans="1:16" s="15" customFormat="1" ht="18" x14ac:dyDescent="0.2">
      <c r="A139" s="154" t="s">
        <v>73</v>
      </c>
      <c r="B139" s="155">
        <f>SUM(B136:B138)</f>
        <v>5</v>
      </c>
      <c r="C139" s="155"/>
      <c r="D139" s="156">
        <f>SUM(D136:D138)</f>
        <v>500</v>
      </c>
      <c r="E139" s="157">
        <f>SUM(E136:E138)</f>
        <v>5</v>
      </c>
      <c r="F139" s="158">
        <f>SUM(F136:F138)</f>
        <v>2500</v>
      </c>
      <c r="G139" s="157">
        <f>SUM(G136:G138)</f>
        <v>0</v>
      </c>
      <c r="H139" s="158">
        <f>SUM(H136:H138)</f>
        <v>0</v>
      </c>
      <c r="I139" s="157">
        <f t="shared" ref="I139" si="48">SUM(E139,G139)</f>
        <v>5</v>
      </c>
      <c r="J139" s="158">
        <f t="shared" ref="J139" si="49">SUM(F139,H139)</f>
        <v>2500</v>
      </c>
      <c r="K139" s="38"/>
    </row>
    <row r="140" spans="1:16" s="3" customFormat="1" ht="15.75" x14ac:dyDescent="0.25">
      <c r="A140" s="164" t="s">
        <v>25</v>
      </c>
      <c r="B140" s="167"/>
      <c r="C140" s="167"/>
      <c r="D140" s="168"/>
      <c r="E140" s="169"/>
      <c r="F140" s="162">
        <f>SUM(F133,F119,F113,F139)</f>
        <v>31500</v>
      </c>
      <c r="G140" s="162"/>
      <c r="H140" s="162">
        <f>SUM(H133,H119,H113,H139)</f>
        <v>12000</v>
      </c>
      <c r="I140" s="162"/>
      <c r="J140" s="162">
        <f>SUM(J133,J119,J113,J139)</f>
        <v>43500</v>
      </c>
      <c r="K140" s="23"/>
      <c r="L140" s="13"/>
      <c r="M140" s="13"/>
      <c r="N140" s="13"/>
      <c r="O140" s="13"/>
      <c r="P140" s="13"/>
    </row>
    <row r="141" spans="1:16" s="140" customFormat="1" ht="15.75" x14ac:dyDescent="0.25">
      <c r="A141" s="230"/>
      <c r="B141" s="231"/>
      <c r="C141" s="231"/>
      <c r="D141" s="232"/>
      <c r="E141" s="235"/>
      <c r="F141" s="234"/>
      <c r="G141" s="236"/>
      <c r="H141" s="234"/>
      <c r="I141" s="236"/>
      <c r="J141" s="234"/>
      <c r="K141" s="138"/>
      <c r="L141" s="139"/>
      <c r="M141" s="139"/>
      <c r="N141" s="139"/>
      <c r="O141" s="139"/>
      <c r="P141" s="139"/>
    </row>
    <row r="142" spans="1:16" s="112" customFormat="1" ht="18" x14ac:dyDescent="0.25">
      <c r="A142" s="15" t="s">
        <v>92</v>
      </c>
      <c r="B142" s="97"/>
      <c r="C142" s="97"/>
      <c r="D142" s="98"/>
      <c r="E142" s="99"/>
      <c r="F142" s="100"/>
      <c r="G142" s="99"/>
      <c r="H142" s="100"/>
      <c r="I142" s="99"/>
      <c r="J142" s="100"/>
      <c r="K142" s="111"/>
    </row>
    <row r="143" spans="1:16" ht="25.5" x14ac:dyDescent="0.2">
      <c r="A143" s="18" t="s">
        <v>82</v>
      </c>
      <c r="B143" s="7">
        <v>1</v>
      </c>
      <c r="C143" s="106" t="s">
        <v>46</v>
      </c>
      <c r="D143" s="29">
        <v>100000</v>
      </c>
      <c r="E143" s="30">
        <v>1</v>
      </c>
      <c r="F143" s="41">
        <f>E143*D143*B143</f>
        <v>100000</v>
      </c>
      <c r="G143" s="30">
        <v>2</v>
      </c>
      <c r="H143" s="41">
        <f>G143*D143*B143</f>
        <v>200000</v>
      </c>
      <c r="I143" s="30">
        <f t="shared" ref="I143:I145" si="50">SUM(E143,G143)</f>
        <v>3</v>
      </c>
      <c r="J143" s="41">
        <f>F143+H143</f>
        <v>300000</v>
      </c>
      <c r="K143" s="33"/>
    </row>
    <row r="144" spans="1:16" ht="24.75" customHeight="1" x14ac:dyDescent="0.2">
      <c r="A144" s="18" t="s">
        <v>82</v>
      </c>
      <c r="B144" s="18" t="s">
        <v>82</v>
      </c>
      <c r="C144" s="7" t="s">
        <v>16</v>
      </c>
      <c r="D144" s="29">
        <v>500</v>
      </c>
      <c r="E144" s="30">
        <v>20</v>
      </c>
      <c r="F144" s="41">
        <f>D144*E144</f>
        <v>10000</v>
      </c>
      <c r="G144" s="30"/>
      <c r="H144" s="41">
        <f>D144*G144</f>
        <v>0</v>
      </c>
      <c r="I144" s="30">
        <f t="shared" si="50"/>
        <v>20</v>
      </c>
      <c r="J144" s="41">
        <f>F144+H144</f>
        <v>10000</v>
      </c>
      <c r="K144" s="33"/>
    </row>
    <row r="145" spans="1:11" s="15" customFormat="1" ht="21" customHeight="1" x14ac:dyDescent="0.2">
      <c r="A145" s="164" t="s">
        <v>26</v>
      </c>
      <c r="B145" s="167"/>
      <c r="C145" s="167"/>
      <c r="D145" s="168"/>
      <c r="E145" s="169"/>
      <c r="F145" s="162">
        <f>SUM(F98:F144)</f>
        <v>245900</v>
      </c>
      <c r="G145" s="169">
        <f>SUM(G98:G144)</f>
        <v>14</v>
      </c>
      <c r="H145" s="162">
        <f>SUM(H98:H144)</f>
        <v>236000</v>
      </c>
      <c r="I145" s="169">
        <f t="shared" si="50"/>
        <v>14</v>
      </c>
      <c r="J145" s="162">
        <f>SUM(F145,H145)</f>
        <v>481900</v>
      </c>
      <c r="K145" s="38"/>
    </row>
    <row r="146" spans="1:11" s="74" customFormat="1" ht="18" x14ac:dyDescent="0.25">
      <c r="A146" s="15" t="s">
        <v>93</v>
      </c>
      <c r="B146" s="97"/>
      <c r="C146" s="97"/>
      <c r="D146" s="98"/>
      <c r="E146" s="99"/>
      <c r="F146" s="100"/>
      <c r="G146" s="99"/>
      <c r="H146" s="100"/>
      <c r="I146" s="99"/>
      <c r="J146" s="100"/>
      <c r="K146" s="75"/>
    </row>
    <row r="147" spans="1:11" x14ac:dyDescent="0.2">
      <c r="A147" s="101" t="s">
        <v>81</v>
      </c>
      <c r="B147" s="7"/>
      <c r="C147" s="7" t="s">
        <v>6</v>
      </c>
      <c r="D147" s="29"/>
      <c r="E147" s="30"/>
      <c r="F147" s="41">
        <f>D147*E147</f>
        <v>0</v>
      </c>
      <c r="G147" s="30"/>
      <c r="H147" s="41">
        <f>D147*G147</f>
        <v>0</v>
      </c>
      <c r="I147" s="30">
        <f>SUM(E147,G147)</f>
        <v>0</v>
      </c>
      <c r="J147" s="41">
        <f>F147+H147</f>
        <v>0</v>
      </c>
      <c r="K147" s="33"/>
    </row>
    <row r="148" spans="1:11" x14ac:dyDescent="0.2">
      <c r="A148" s="101" t="s">
        <v>81</v>
      </c>
      <c r="B148" s="7"/>
      <c r="C148" s="7" t="s">
        <v>6</v>
      </c>
      <c r="D148" s="29"/>
      <c r="E148" s="30"/>
      <c r="F148" s="41">
        <f>D148*E148</f>
        <v>0</v>
      </c>
      <c r="G148" s="30"/>
      <c r="H148" s="41">
        <f>D148*G148</f>
        <v>0</v>
      </c>
      <c r="I148" s="30">
        <f>SUM(E148,G148)</f>
        <v>0</v>
      </c>
      <c r="J148" s="41">
        <f>F148+H148</f>
        <v>0</v>
      </c>
      <c r="K148" s="33"/>
    </row>
    <row r="149" spans="1:11" x14ac:dyDescent="0.2">
      <c r="A149" s="101"/>
      <c r="B149" s="7"/>
      <c r="C149" s="7" t="s">
        <v>7</v>
      </c>
      <c r="D149" s="29"/>
      <c r="E149" s="30"/>
      <c r="F149" s="41">
        <f>D149*E149</f>
        <v>0</v>
      </c>
      <c r="G149" s="113"/>
      <c r="H149" s="41">
        <f>D149*G149</f>
        <v>0</v>
      </c>
      <c r="I149" s="113">
        <f>SUM(E149,G149)</f>
        <v>0</v>
      </c>
      <c r="J149" s="41">
        <f>F149+H149</f>
        <v>0</v>
      </c>
      <c r="K149" s="33"/>
    </row>
    <row r="150" spans="1:11" s="15" customFormat="1" ht="18" x14ac:dyDescent="0.2">
      <c r="A150" s="164" t="s">
        <v>76</v>
      </c>
      <c r="B150" s="167"/>
      <c r="C150" s="167"/>
      <c r="D150" s="168"/>
      <c r="E150" s="169">
        <f>SUM(E147:E149)</f>
        <v>0</v>
      </c>
      <c r="F150" s="162">
        <f>SUM(F147:F149)</f>
        <v>0</v>
      </c>
      <c r="G150" s="169">
        <f>SUM(G147:G149)</f>
        <v>0</v>
      </c>
      <c r="H150" s="162">
        <f>SUM(H147:H149)</f>
        <v>0</v>
      </c>
      <c r="I150" s="169">
        <f>SUM(E150,G150)</f>
        <v>0</v>
      </c>
      <c r="J150" s="162">
        <f>SUM(F150,H150)</f>
        <v>0</v>
      </c>
      <c r="K150" s="38"/>
    </row>
    <row r="151" spans="1:11" s="142" customFormat="1" ht="18" x14ac:dyDescent="0.2">
      <c r="A151" s="230"/>
      <c r="B151" s="231"/>
      <c r="C151" s="231"/>
      <c r="D151" s="232"/>
      <c r="E151" s="235"/>
      <c r="F151" s="234"/>
      <c r="G151" s="237"/>
      <c r="H151" s="234"/>
      <c r="I151" s="237"/>
      <c r="J151" s="234"/>
      <c r="K151" s="141"/>
    </row>
    <row r="152" spans="1:11" s="74" customFormat="1" ht="18" customHeight="1" x14ac:dyDescent="0.25">
      <c r="A152" s="170" t="s">
        <v>89</v>
      </c>
      <c r="B152" s="171"/>
      <c r="C152" s="171"/>
      <c r="D152" s="172"/>
      <c r="E152" s="173"/>
      <c r="F152" s="174">
        <f>SUM(F150,F145,F88,F140,F99,F83,F39,F33)</f>
        <v>338800</v>
      </c>
      <c r="G152" s="174"/>
      <c r="H152" s="174">
        <f>SUM(H150,H145,H88,H140,H99,H83,H39,H33)</f>
        <v>283000</v>
      </c>
      <c r="I152" s="174"/>
      <c r="J152" s="174">
        <f>SUM(J150,J145,J88,J140,J99,J83,J39,J33)</f>
        <v>621800</v>
      </c>
      <c r="K152" s="76"/>
    </row>
    <row r="153" spans="1:11" s="17" customFormat="1" ht="15" customHeight="1" x14ac:dyDescent="0.25">
      <c r="A153" s="243"/>
      <c r="B153" s="244"/>
      <c r="C153" s="244"/>
      <c r="D153" s="245"/>
      <c r="E153" s="246"/>
      <c r="F153" s="247"/>
      <c r="G153" s="246"/>
      <c r="H153" s="247"/>
      <c r="I153" s="246"/>
      <c r="J153" s="247"/>
      <c r="K153" s="37"/>
    </row>
    <row r="154" spans="1:11" s="74" customFormat="1" ht="18" customHeight="1" x14ac:dyDescent="0.25">
      <c r="A154" s="120" t="s">
        <v>90</v>
      </c>
      <c r="B154" s="122"/>
      <c r="C154" s="122"/>
      <c r="D154" s="123"/>
      <c r="E154" s="124"/>
      <c r="F154" s="125"/>
      <c r="G154" s="124"/>
      <c r="H154" s="125"/>
      <c r="I154" s="124"/>
      <c r="J154" s="125"/>
      <c r="K154" s="75"/>
    </row>
    <row r="155" spans="1:11" s="3" customFormat="1" ht="18" customHeight="1" x14ac:dyDescent="0.25">
      <c r="A155" s="126" t="s">
        <v>47</v>
      </c>
      <c r="B155" s="181">
        <v>1</v>
      </c>
      <c r="C155" s="126" t="s">
        <v>34</v>
      </c>
      <c r="D155" s="182">
        <v>0.13</v>
      </c>
      <c r="E155" s="183">
        <f>F152</f>
        <v>338800</v>
      </c>
      <c r="F155" s="184">
        <f>E155*D155</f>
        <v>44044</v>
      </c>
      <c r="G155" s="183">
        <f>H152</f>
        <v>283000</v>
      </c>
      <c r="H155" s="184">
        <f>G155*D155</f>
        <v>36790</v>
      </c>
      <c r="I155" s="183">
        <f>J152</f>
        <v>621800</v>
      </c>
      <c r="J155" s="184">
        <f>I155*D155</f>
        <v>80834</v>
      </c>
      <c r="K155" s="23"/>
    </row>
    <row r="156" spans="1:11" s="3" customFormat="1" ht="18" customHeight="1" x14ac:dyDescent="0.25">
      <c r="A156" s="185" t="s">
        <v>88</v>
      </c>
      <c r="B156" s="175"/>
      <c r="C156" s="175"/>
      <c r="D156" s="176"/>
      <c r="E156" s="177"/>
      <c r="F156" s="178">
        <f>F155</f>
        <v>44044</v>
      </c>
      <c r="G156" s="178"/>
      <c r="H156" s="178">
        <f t="shared" ref="H156:J156" si="51">H155</f>
        <v>36790</v>
      </c>
      <c r="I156" s="178"/>
      <c r="J156" s="178">
        <f t="shared" si="51"/>
        <v>80834</v>
      </c>
      <c r="K156" s="23"/>
    </row>
    <row r="157" spans="1:11" s="180" customFormat="1" ht="18" customHeight="1" x14ac:dyDescent="0.25">
      <c r="A157" s="238"/>
      <c r="B157" s="239"/>
      <c r="C157" s="239"/>
      <c r="D157" s="240"/>
      <c r="E157" s="241"/>
      <c r="F157" s="242"/>
      <c r="G157" s="241"/>
      <c r="H157" s="242"/>
      <c r="I157" s="241"/>
      <c r="J157" s="242"/>
      <c r="K157" s="179"/>
    </row>
    <row r="158" spans="1:11" s="114" customFormat="1" ht="18" x14ac:dyDescent="0.2">
      <c r="A158" s="170" t="s">
        <v>91</v>
      </c>
      <c r="B158" s="171"/>
      <c r="C158" s="171"/>
      <c r="D158" s="172"/>
      <c r="E158" s="173"/>
      <c r="F158" s="174">
        <f>F156+F152</f>
        <v>382844</v>
      </c>
      <c r="G158" s="174"/>
      <c r="H158" s="174">
        <f t="shared" ref="H158:J158" si="52">H156+H152</f>
        <v>319790</v>
      </c>
      <c r="I158" s="174"/>
      <c r="J158" s="174">
        <f t="shared" si="52"/>
        <v>702634</v>
      </c>
      <c r="K158" s="115"/>
    </row>
    <row r="159" spans="1:11" ht="15" x14ac:dyDescent="0.2">
      <c r="A159" s="127"/>
      <c r="B159" s="128"/>
      <c r="C159" s="128"/>
      <c r="D159" s="129"/>
      <c r="E159" s="130"/>
      <c r="F159" s="131"/>
      <c r="G159" s="132"/>
      <c r="H159" s="131"/>
      <c r="I159" s="132"/>
      <c r="J159" s="131"/>
    </row>
    <row r="160" spans="1:11" x14ac:dyDescent="0.2">
      <c r="A160" s="133"/>
      <c r="B160" s="134"/>
      <c r="C160" s="134"/>
      <c r="D160" s="135"/>
      <c r="E160" s="136"/>
      <c r="F160" s="137"/>
      <c r="G160" s="136"/>
      <c r="H160" s="137"/>
      <c r="I160" s="136"/>
      <c r="J160" s="137"/>
    </row>
    <row r="161" spans="1:10" x14ac:dyDescent="0.2">
      <c r="A161" s="133"/>
      <c r="B161" s="134"/>
      <c r="C161" s="134"/>
      <c r="D161" s="135"/>
      <c r="E161" s="136"/>
      <c r="F161" s="137"/>
      <c r="G161" s="136"/>
      <c r="H161" s="137"/>
      <c r="I161" s="136"/>
      <c r="J161" s="137"/>
    </row>
    <row r="162" spans="1:10" x14ac:dyDescent="0.2">
      <c r="A162" s="133"/>
      <c r="B162" s="134"/>
      <c r="C162" s="134"/>
      <c r="D162" s="135"/>
      <c r="E162" s="136"/>
      <c r="F162" s="137"/>
      <c r="G162" s="136"/>
      <c r="H162" s="137"/>
      <c r="I162" s="136"/>
      <c r="J162" s="137"/>
    </row>
    <row r="163" spans="1:10" x14ac:dyDescent="0.2">
      <c r="A163" s="133"/>
      <c r="B163" s="134"/>
      <c r="C163" s="134"/>
      <c r="D163" s="135"/>
      <c r="E163" s="136"/>
      <c r="F163" s="137"/>
      <c r="G163" s="136"/>
      <c r="H163" s="137"/>
      <c r="I163" s="136"/>
      <c r="J163" s="137"/>
    </row>
    <row r="164" spans="1:10" x14ac:dyDescent="0.2">
      <c r="A164" s="133"/>
      <c r="B164" s="134"/>
      <c r="C164" s="134"/>
      <c r="D164" s="135"/>
      <c r="E164" s="136"/>
      <c r="F164" s="137"/>
      <c r="G164" s="136"/>
      <c r="H164" s="137"/>
      <c r="I164" s="136"/>
      <c r="J164" s="137"/>
    </row>
    <row r="165" spans="1:10" x14ac:dyDescent="0.2">
      <c r="A165" s="133"/>
      <c r="B165" s="134"/>
      <c r="C165" s="134"/>
      <c r="D165" s="135"/>
      <c r="E165" s="136"/>
      <c r="F165" s="137"/>
      <c r="G165" s="136"/>
      <c r="H165" s="137"/>
      <c r="I165" s="136"/>
      <c r="J165" s="137"/>
    </row>
    <row r="166" spans="1:10" x14ac:dyDescent="0.2">
      <c r="A166" s="133"/>
      <c r="B166" s="134"/>
      <c r="C166" s="134"/>
      <c r="D166" s="135"/>
      <c r="E166" s="136"/>
      <c r="F166" s="137"/>
      <c r="G166" s="136"/>
      <c r="H166" s="137"/>
      <c r="I166" s="136"/>
      <c r="J166" s="137"/>
    </row>
    <row r="167" spans="1:10" x14ac:dyDescent="0.2">
      <c r="A167" s="133"/>
      <c r="B167" s="134"/>
      <c r="C167" s="134"/>
      <c r="D167" s="135"/>
      <c r="E167" s="136"/>
      <c r="F167" s="137"/>
      <c r="G167" s="136"/>
      <c r="H167" s="137"/>
      <c r="I167" s="136"/>
      <c r="J167" s="137"/>
    </row>
    <row r="168" spans="1:10" ht="12.75" customHeight="1" x14ac:dyDescent="0.2">
      <c r="A168" s="133"/>
      <c r="B168" s="134"/>
      <c r="C168" s="134"/>
      <c r="D168" s="135"/>
      <c r="E168" s="136"/>
      <c r="F168" s="137"/>
      <c r="G168" s="136"/>
      <c r="H168" s="137"/>
      <c r="I168" s="136"/>
      <c r="J168" s="137"/>
    </row>
    <row r="169" spans="1:10" ht="12.75" customHeight="1" x14ac:dyDescent="0.2">
      <c r="A169" s="133"/>
      <c r="B169" s="134"/>
      <c r="C169" s="134"/>
      <c r="D169" s="135"/>
      <c r="E169" s="136"/>
      <c r="F169" s="137"/>
      <c r="G169" s="136"/>
      <c r="H169" s="137"/>
      <c r="I169" s="136"/>
      <c r="J169" s="137"/>
    </row>
    <row r="170" spans="1:10" ht="12.75" customHeight="1" x14ac:dyDescent="0.2"/>
    <row r="171" spans="1:10" ht="12.75" customHeight="1" x14ac:dyDescent="0.2"/>
    <row r="172" spans="1:10" ht="12.75" customHeight="1" x14ac:dyDescent="0.2"/>
    <row r="173" spans="1:10" ht="12.75" customHeight="1" x14ac:dyDescent="0.2"/>
    <row r="174" spans="1:10" ht="12.75" customHeight="1" x14ac:dyDescent="0.2"/>
    <row r="175" spans="1:10" ht="12.75" customHeight="1" x14ac:dyDescent="0.2"/>
    <row r="176" spans="1:10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</sheetData>
  <mergeCells count="8">
    <mergeCell ref="G5:H5"/>
    <mergeCell ref="E5:F5"/>
    <mergeCell ref="I5:J5"/>
    <mergeCell ref="A1:J1"/>
    <mergeCell ref="K91:K93"/>
    <mergeCell ref="A2:J2"/>
    <mergeCell ref="A4:J4"/>
    <mergeCell ref="A3:J3"/>
  </mergeCells>
  <phoneticPr fontId="5" type="noConversion"/>
  <printOptions gridLines="1"/>
  <pageMargins left="0.25" right="0.25" top="0.5" bottom="0.5" header="0.25" footer="0.25"/>
  <pageSetup scale="63" fitToHeight="15" orientation="landscape" r:id="rId1"/>
  <headerFooter alignWithMargins="0"/>
  <rowBreaks count="2" manualBreakCount="2">
    <brk id="51" max="10" man="1"/>
    <brk id="100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0D1D-703B-44CE-94C0-AE43C5C7066F}">
  <dimension ref="A1:P180"/>
  <sheetViews>
    <sheetView zoomScaleNormal="100" zoomScalePageLayoutView="90" workbookViewId="0">
      <pane xSplit="3" ySplit="6" topLeftCell="D7" activePane="bottomRight" state="frozenSplit"/>
      <selection pane="topRight" activeCell="K1" sqref="K1"/>
      <selection pane="bottomLeft" activeCell="A15" sqref="A15"/>
      <selection pane="bottomRight" activeCell="A4" sqref="A4:J4"/>
    </sheetView>
  </sheetViews>
  <sheetFormatPr defaultColWidth="8.85546875" defaultRowHeight="12.75" x14ac:dyDescent="0.2"/>
  <cols>
    <col min="1" max="1" width="67.85546875" style="44" bestFit="1" customWidth="1"/>
    <col min="2" max="2" width="9.28515625" style="8" bestFit="1" customWidth="1"/>
    <col min="3" max="3" width="15.42578125" style="8" customWidth="1"/>
    <col min="4" max="4" width="14.28515625" style="117" customWidth="1"/>
    <col min="5" max="5" width="14.28515625" style="118" customWidth="1"/>
    <col min="6" max="6" width="15.28515625" style="119" customWidth="1"/>
    <col min="7" max="7" width="14.28515625" style="118" customWidth="1"/>
    <col min="8" max="8" width="14.85546875" style="119" bestFit="1" customWidth="1"/>
    <col min="9" max="9" width="14.28515625" style="118" customWidth="1"/>
    <col min="10" max="10" width="14.85546875" style="119" bestFit="1" customWidth="1"/>
    <col min="11" max="11" width="33.7109375" style="116" hidden="1" customWidth="1"/>
    <col min="12" max="16384" width="8.85546875" style="8"/>
  </cols>
  <sheetData>
    <row r="1" spans="1:11" ht="50.25" customHeight="1" thickBot="1" x14ac:dyDescent="0.25">
      <c r="A1" s="77" t="s">
        <v>109</v>
      </c>
      <c r="B1" s="78"/>
      <c r="C1" s="78"/>
      <c r="D1" s="78"/>
      <c r="E1" s="78"/>
      <c r="F1" s="78"/>
      <c r="G1" s="78"/>
      <c r="H1" s="78"/>
      <c r="I1" s="78"/>
      <c r="J1" s="79"/>
      <c r="K1" s="80"/>
    </row>
    <row r="2" spans="1:11" ht="48.75" customHeight="1" thickBot="1" x14ac:dyDescent="0.25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6"/>
      <c r="K2" s="80"/>
    </row>
    <row r="3" spans="1:11" ht="48.75" customHeight="1" thickBot="1" x14ac:dyDescent="0.25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6"/>
      <c r="K3" s="80"/>
    </row>
    <row r="4" spans="1:11" ht="48.75" customHeight="1" thickBot="1" x14ac:dyDescent="0.25">
      <c r="A4" s="165" t="s">
        <v>80</v>
      </c>
      <c r="B4" s="165"/>
      <c r="C4" s="165"/>
      <c r="D4" s="165"/>
      <c r="E4" s="165"/>
      <c r="F4" s="165"/>
      <c r="G4" s="165"/>
      <c r="H4" s="165"/>
      <c r="I4" s="165"/>
      <c r="J4" s="166"/>
      <c r="K4" s="80"/>
    </row>
    <row r="5" spans="1:11" s="89" customFormat="1" ht="21" customHeight="1" x14ac:dyDescent="0.2">
      <c r="A5" s="81"/>
      <c r="B5" s="82"/>
      <c r="C5" s="82"/>
      <c r="D5" s="83"/>
      <c r="E5" s="84" t="s">
        <v>42</v>
      </c>
      <c r="F5" s="85"/>
      <c r="G5" s="84" t="s">
        <v>43</v>
      </c>
      <c r="H5" s="85"/>
      <c r="I5" s="86" t="s">
        <v>33</v>
      </c>
      <c r="J5" s="87"/>
      <c r="K5" s="88"/>
    </row>
    <row r="6" spans="1:11" ht="36.75" customHeight="1" thickBot="1" x14ac:dyDescent="0.25">
      <c r="A6" s="90" t="s">
        <v>0</v>
      </c>
      <c r="B6" s="91" t="s">
        <v>1</v>
      </c>
      <c r="C6" s="91" t="s">
        <v>2</v>
      </c>
      <c r="D6" s="92" t="s">
        <v>3</v>
      </c>
      <c r="E6" s="90" t="s">
        <v>4</v>
      </c>
      <c r="F6" s="93" t="s">
        <v>20</v>
      </c>
      <c r="G6" s="90" t="s">
        <v>4</v>
      </c>
      <c r="H6" s="93" t="s">
        <v>20</v>
      </c>
      <c r="I6" s="90" t="s">
        <v>21</v>
      </c>
      <c r="J6" s="93" t="s">
        <v>20</v>
      </c>
      <c r="K6" s="94"/>
    </row>
    <row r="7" spans="1:11" ht="12.75" customHeight="1" x14ac:dyDescent="0.2">
      <c r="A7" s="248"/>
      <c r="B7" s="249"/>
      <c r="C7" s="249"/>
      <c r="D7" s="250"/>
      <c r="E7" s="248"/>
      <c r="F7" s="251"/>
      <c r="G7" s="248"/>
      <c r="H7" s="251"/>
      <c r="I7" s="248"/>
      <c r="J7" s="251"/>
      <c r="K7" s="94"/>
    </row>
    <row r="8" spans="1:11" s="74" customFormat="1" ht="18" x14ac:dyDescent="0.25">
      <c r="A8" s="95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73"/>
    </row>
    <row r="9" spans="1:11" s="3" customFormat="1" ht="15.75" x14ac:dyDescent="0.25">
      <c r="A9" s="1" t="s">
        <v>84</v>
      </c>
      <c r="B9" s="2"/>
      <c r="C9" s="2"/>
      <c r="D9" s="19"/>
      <c r="E9" s="24"/>
      <c r="F9" s="39"/>
      <c r="G9" s="24"/>
      <c r="H9" s="39"/>
      <c r="I9" s="24"/>
      <c r="J9" s="39"/>
      <c r="K9" s="22"/>
    </row>
    <row r="10" spans="1:11" s="5" customFormat="1" x14ac:dyDescent="0.2">
      <c r="A10" s="6" t="s">
        <v>30</v>
      </c>
      <c r="B10" s="4"/>
      <c r="C10" s="4"/>
      <c r="D10" s="20"/>
      <c r="E10" s="25"/>
      <c r="F10" s="40"/>
      <c r="G10" s="25"/>
      <c r="H10" s="40"/>
      <c r="I10" s="25"/>
      <c r="J10" s="40"/>
      <c r="K10" s="32"/>
    </row>
    <row r="11" spans="1:11" x14ac:dyDescent="0.2">
      <c r="A11" s="45" t="s">
        <v>5</v>
      </c>
      <c r="B11" s="7">
        <v>1</v>
      </c>
      <c r="C11" s="7" t="s">
        <v>6</v>
      </c>
      <c r="D11" s="27">
        <v>1000</v>
      </c>
      <c r="E11" s="30">
        <v>0</v>
      </c>
      <c r="F11" s="41">
        <f t="shared" ref="F11:F16" si="0">D11*E11</f>
        <v>0</v>
      </c>
      <c r="G11" s="30">
        <v>12</v>
      </c>
      <c r="H11" s="41">
        <f t="shared" ref="H11:H16" si="1">D11*G11</f>
        <v>12000</v>
      </c>
      <c r="I11" s="30">
        <f t="shared" ref="I11:I17" si="2">SUM(E11,G11)</f>
        <v>12</v>
      </c>
      <c r="J11" s="41">
        <f t="shared" ref="J11:J16" si="3">F11+H11</f>
        <v>12000</v>
      </c>
      <c r="K11" s="33"/>
    </row>
    <row r="12" spans="1:11" x14ac:dyDescent="0.2">
      <c r="A12" s="18"/>
      <c r="B12" s="7"/>
      <c r="C12" s="7" t="s">
        <v>6</v>
      </c>
      <c r="D12" s="27"/>
      <c r="E12" s="30"/>
      <c r="F12" s="41">
        <f t="shared" si="0"/>
        <v>0</v>
      </c>
      <c r="G12" s="30"/>
      <c r="H12" s="41">
        <f t="shared" si="1"/>
        <v>0</v>
      </c>
      <c r="I12" s="30">
        <f t="shared" si="2"/>
        <v>0</v>
      </c>
      <c r="J12" s="41">
        <f t="shared" si="3"/>
        <v>0</v>
      </c>
      <c r="K12" s="33"/>
    </row>
    <row r="13" spans="1:11" x14ac:dyDescent="0.2">
      <c r="A13" s="18"/>
      <c r="B13" s="7"/>
      <c r="C13" s="7" t="s">
        <v>6</v>
      </c>
      <c r="D13" s="27"/>
      <c r="E13" s="30"/>
      <c r="F13" s="41">
        <f t="shared" si="0"/>
        <v>0</v>
      </c>
      <c r="G13" s="30"/>
      <c r="H13" s="41">
        <f t="shared" si="1"/>
        <v>0</v>
      </c>
      <c r="I13" s="30">
        <f t="shared" si="2"/>
        <v>0</v>
      </c>
      <c r="J13" s="41">
        <f t="shared" si="3"/>
        <v>0</v>
      </c>
      <c r="K13" s="33"/>
    </row>
    <row r="14" spans="1:11" x14ac:dyDescent="0.2">
      <c r="A14" s="18"/>
      <c r="B14" s="7"/>
      <c r="C14" s="7" t="s">
        <v>6</v>
      </c>
      <c r="D14" s="27"/>
      <c r="E14" s="30"/>
      <c r="F14" s="41">
        <f t="shared" si="0"/>
        <v>0</v>
      </c>
      <c r="G14" s="30"/>
      <c r="H14" s="41">
        <f t="shared" si="1"/>
        <v>0</v>
      </c>
      <c r="I14" s="30">
        <f t="shared" si="2"/>
        <v>0</v>
      </c>
      <c r="J14" s="41">
        <f t="shared" si="3"/>
        <v>0</v>
      </c>
      <c r="K14" s="33"/>
    </row>
    <row r="15" spans="1:11" x14ac:dyDescent="0.2">
      <c r="A15" s="18"/>
      <c r="B15" s="7"/>
      <c r="C15" s="7" t="s">
        <v>6</v>
      </c>
      <c r="D15" s="27"/>
      <c r="E15" s="30"/>
      <c r="F15" s="41">
        <f t="shared" si="0"/>
        <v>0</v>
      </c>
      <c r="G15" s="30"/>
      <c r="H15" s="41">
        <f t="shared" si="1"/>
        <v>0</v>
      </c>
      <c r="I15" s="30">
        <f t="shared" si="2"/>
        <v>0</v>
      </c>
      <c r="J15" s="41">
        <f t="shared" si="3"/>
        <v>0</v>
      </c>
      <c r="K15" s="33"/>
    </row>
    <row r="16" spans="1:11" x14ac:dyDescent="0.2">
      <c r="A16" s="18"/>
      <c r="B16" s="7"/>
      <c r="C16" s="7" t="s">
        <v>6</v>
      </c>
      <c r="D16" s="27"/>
      <c r="E16" s="30"/>
      <c r="F16" s="41">
        <f t="shared" si="0"/>
        <v>0</v>
      </c>
      <c r="G16" s="30"/>
      <c r="H16" s="41">
        <f t="shared" si="1"/>
        <v>0</v>
      </c>
      <c r="I16" s="30">
        <f t="shared" si="2"/>
        <v>0</v>
      </c>
      <c r="J16" s="41">
        <f t="shared" si="3"/>
        <v>0</v>
      </c>
      <c r="K16" s="33"/>
    </row>
    <row r="17" spans="1:11" s="9" customFormat="1" x14ac:dyDescent="0.2">
      <c r="A17" s="150" t="s">
        <v>31</v>
      </c>
      <c r="B17" s="151"/>
      <c r="C17" s="151"/>
      <c r="D17" s="152"/>
      <c r="E17" s="153"/>
      <c r="F17" s="149">
        <f>SUM(F11:F16)</f>
        <v>0</v>
      </c>
      <c r="G17" s="153"/>
      <c r="H17" s="149">
        <f>SUM(H11:H16)</f>
        <v>12000</v>
      </c>
      <c r="I17" s="153">
        <f t="shared" si="2"/>
        <v>0</v>
      </c>
      <c r="J17" s="149">
        <f>SUM(F17,H17)</f>
        <v>12000</v>
      </c>
      <c r="K17" s="34"/>
    </row>
    <row r="18" spans="1:11" s="9" customFormat="1" x14ac:dyDescent="0.2">
      <c r="A18" s="225"/>
      <c r="B18" s="226"/>
      <c r="C18" s="226"/>
      <c r="D18" s="227"/>
      <c r="E18" s="228"/>
      <c r="F18" s="229"/>
      <c r="G18" s="228"/>
      <c r="H18" s="229"/>
      <c r="I18" s="228"/>
      <c r="J18" s="229"/>
      <c r="K18" s="34"/>
    </row>
    <row r="19" spans="1:11" s="5" customFormat="1" x14ac:dyDescent="0.2">
      <c r="A19" s="6" t="s">
        <v>107</v>
      </c>
      <c r="B19" s="4"/>
      <c r="C19" s="4"/>
      <c r="D19" s="20"/>
      <c r="E19" s="25"/>
      <c r="F19" s="40"/>
      <c r="G19" s="25"/>
      <c r="H19" s="40"/>
      <c r="I19" s="25"/>
      <c r="J19" s="40"/>
      <c r="K19" s="32"/>
    </row>
    <row r="20" spans="1:11" x14ac:dyDescent="0.2">
      <c r="A20" s="18"/>
      <c r="B20" s="7"/>
      <c r="C20" s="7" t="s">
        <v>6</v>
      </c>
      <c r="D20" s="27"/>
      <c r="E20" s="30"/>
      <c r="F20" s="41">
        <f>D20*E20</f>
        <v>0</v>
      </c>
      <c r="G20" s="30"/>
      <c r="H20" s="41">
        <f>D20*G20</f>
        <v>0</v>
      </c>
      <c r="I20" s="30">
        <f t="shared" ref="I20:I26" si="4">SUM(E20,G20)</f>
        <v>0</v>
      </c>
      <c r="J20" s="41">
        <f>F20+H20</f>
        <v>0</v>
      </c>
      <c r="K20" s="33"/>
    </row>
    <row r="21" spans="1:11" x14ac:dyDescent="0.2">
      <c r="A21" s="18"/>
      <c r="B21" s="7"/>
      <c r="C21" s="7" t="s">
        <v>6</v>
      </c>
      <c r="D21" s="27"/>
      <c r="E21" s="30"/>
      <c r="F21" s="41">
        <f>D21*E21</f>
        <v>0</v>
      </c>
      <c r="G21" s="30"/>
      <c r="H21" s="41">
        <f>D21*G21</f>
        <v>0</v>
      </c>
      <c r="I21" s="30">
        <f t="shared" si="4"/>
        <v>0</v>
      </c>
      <c r="J21" s="41">
        <f>F21+H21</f>
        <v>0</v>
      </c>
      <c r="K21" s="33"/>
    </row>
    <row r="22" spans="1:11" x14ac:dyDescent="0.2">
      <c r="A22" s="18"/>
      <c r="B22" s="7"/>
      <c r="C22" s="7" t="s">
        <v>6</v>
      </c>
      <c r="D22" s="27"/>
      <c r="E22" s="30"/>
      <c r="F22" s="41">
        <f>D22*E22</f>
        <v>0</v>
      </c>
      <c r="G22" s="30"/>
      <c r="H22" s="41">
        <f>D22*G22</f>
        <v>0</v>
      </c>
      <c r="I22" s="30">
        <f t="shared" si="4"/>
        <v>0</v>
      </c>
      <c r="J22" s="41">
        <f>F22+H22</f>
        <v>0</v>
      </c>
      <c r="K22" s="33"/>
    </row>
    <row r="23" spans="1:11" x14ac:dyDescent="0.2">
      <c r="A23" s="18"/>
      <c r="B23" s="7"/>
      <c r="C23" s="7" t="s">
        <v>6</v>
      </c>
      <c r="D23" s="27"/>
      <c r="E23" s="30"/>
      <c r="F23" s="41">
        <f>D23*E23</f>
        <v>0</v>
      </c>
      <c r="G23" s="30"/>
      <c r="H23" s="41">
        <f>D23*G23</f>
        <v>0</v>
      </c>
      <c r="I23" s="30">
        <f t="shared" si="4"/>
        <v>0</v>
      </c>
      <c r="J23" s="41">
        <f>F23+H23</f>
        <v>0</v>
      </c>
      <c r="K23" s="33"/>
    </row>
    <row r="24" spans="1:11" x14ac:dyDescent="0.2">
      <c r="A24" s="18"/>
      <c r="B24" s="7"/>
      <c r="C24" s="7" t="s">
        <v>6</v>
      </c>
      <c r="D24" s="27"/>
      <c r="E24" s="30"/>
      <c r="F24" s="41">
        <f>D24*E24</f>
        <v>0</v>
      </c>
      <c r="G24" s="30"/>
      <c r="H24" s="41">
        <f>D24*G24</f>
        <v>0</v>
      </c>
      <c r="I24" s="30">
        <f t="shared" si="4"/>
        <v>0</v>
      </c>
      <c r="J24" s="41">
        <f>F24+H24</f>
        <v>0</v>
      </c>
      <c r="K24" s="33"/>
    </row>
    <row r="25" spans="1:11" s="11" customFormat="1" x14ac:dyDescent="0.2">
      <c r="A25" s="143" t="s">
        <v>32</v>
      </c>
      <c r="B25" s="144"/>
      <c r="C25" s="144"/>
      <c r="D25" s="145"/>
      <c r="E25" s="146"/>
      <c r="F25" s="147">
        <f>SUM(F20:F24)</f>
        <v>0</v>
      </c>
      <c r="G25" s="148"/>
      <c r="H25" s="147">
        <f>SUM(H20:H24)</f>
        <v>0</v>
      </c>
      <c r="I25" s="146">
        <f t="shared" si="4"/>
        <v>0</v>
      </c>
      <c r="J25" s="149">
        <f>SUM(F25,H25)</f>
        <v>0</v>
      </c>
      <c r="K25" s="34"/>
    </row>
    <row r="26" spans="1:11" s="11" customFormat="1" x14ac:dyDescent="0.2">
      <c r="A26" s="154" t="s">
        <v>85</v>
      </c>
      <c r="B26" s="155"/>
      <c r="C26" s="155"/>
      <c r="D26" s="156"/>
      <c r="E26" s="157"/>
      <c r="F26" s="158">
        <f>SUM(F25,F17)</f>
        <v>0</v>
      </c>
      <c r="G26" s="157"/>
      <c r="H26" s="158">
        <f>SUM(H25,H17)</f>
        <v>12000</v>
      </c>
      <c r="I26" s="157">
        <f t="shared" si="4"/>
        <v>0</v>
      </c>
      <c r="J26" s="158">
        <f>SUM(F26,H26)</f>
        <v>12000</v>
      </c>
      <c r="K26" s="34"/>
    </row>
    <row r="27" spans="1:11" s="11" customFormat="1" x14ac:dyDescent="0.2">
      <c r="A27" s="206"/>
      <c r="B27" s="207"/>
      <c r="C27" s="207"/>
      <c r="D27" s="208"/>
      <c r="E27" s="211"/>
      <c r="F27" s="210"/>
      <c r="G27" s="211"/>
      <c r="H27" s="210"/>
      <c r="I27" s="211"/>
      <c r="J27" s="210"/>
      <c r="K27" s="34"/>
    </row>
    <row r="28" spans="1:11" s="14" customFormat="1" ht="15.75" x14ac:dyDescent="0.25">
      <c r="A28" s="10" t="s">
        <v>86</v>
      </c>
      <c r="B28" s="12"/>
      <c r="C28" s="12"/>
      <c r="D28" s="21"/>
      <c r="E28" s="26"/>
      <c r="F28" s="42"/>
      <c r="G28" s="26"/>
      <c r="H28" s="42"/>
      <c r="I28" s="26"/>
      <c r="J28" s="42"/>
      <c r="K28" s="23"/>
    </row>
    <row r="29" spans="1:11" x14ac:dyDescent="0.2">
      <c r="A29" s="18"/>
      <c r="B29" s="7"/>
      <c r="C29" s="7" t="s">
        <v>6</v>
      </c>
      <c r="D29" s="29"/>
      <c r="E29" s="30"/>
      <c r="F29" s="41">
        <f>D29*E29</f>
        <v>0</v>
      </c>
      <c r="G29" s="30"/>
      <c r="H29" s="41">
        <f>D29*G29</f>
        <v>0</v>
      </c>
      <c r="I29" s="30">
        <f t="shared" ref="I29:I32" si="5">SUM(E29,G29)</f>
        <v>0</v>
      </c>
      <c r="J29" s="41">
        <f>F29+H29</f>
        <v>0</v>
      </c>
      <c r="K29" s="33"/>
    </row>
    <row r="30" spans="1:11" x14ac:dyDescent="0.2">
      <c r="A30" s="18"/>
      <c r="B30" s="7"/>
      <c r="C30" s="7" t="s">
        <v>6</v>
      </c>
      <c r="D30" s="29"/>
      <c r="E30" s="30"/>
      <c r="F30" s="41">
        <f>D30*E30</f>
        <v>0</v>
      </c>
      <c r="G30" s="30"/>
      <c r="H30" s="41">
        <f>D30*G30</f>
        <v>0</v>
      </c>
      <c r="I30" s="30">
        <f t="shared" si="5"/>
        <v>0</v>
      </c>
      <c r="J30" s="41">
        <f>F30+H30</f>
        <v>0</v>
      </c>
      <c r="K30" s="33"/>
    </row>
    <row r="31" spans="1:11" x14ac:dyDescent="0.2">
      <c r="A31" s="18"/>
      <c r="B31" s="7"/>
      <c r="C31" s="7" t="s">
        <v>6</v>
      </c>
      <c r="D31" s="29"/>
      <c r="E31" s="30"/>
      <c r="F31" s="41">
        <f>D31*E31</f>
        <v>0</v>
      </c>
      <c r="G31" s="30"/>
      <c r="H31" s="41">
        <f>D31*G31</f>
        <v>0</v>
      </c>
      <c r="I31" s="30">
        <f t="shared" si="5"/>
        <v>0</v>
      </c>
      <c r="J31" s="41">
        <f>F31+H31</f>
        <v>0</v>
      </c>
      <c r="K31" s="33"/>
    </row>
    <row r="32" spans="1:11" s="11" customFormat="1" x14ac:dyDescent="0.2">
      <c r="A32" s="154" t="s">
        <v>87</v>
      </c>
      <c r="B32" s="155"/>
      <c r="C32" s="155"/>
      <c r="D32" s="156"/>
      <c r="E32" s="157"/>
      <c r="F32" s="158">
        <f>SUM(F29:F31)</f>
        <v>0</v>
      </c>
      <c r="G32" s="157"/>
      <c r="H32" s="158">
        <f>SUM(H29:H31)</f>
        <v>0</v>
      </c>
      <c r="I32" s="157">
        <f t="shared" si="5"/>
        <v>0</v>
      </c>
      <c r="J32" s="158">
        <f>SUM(F32,H32)</f>
        <v>0</v>
      </c>
      <c r="K32" s="35"/>
    </row>
    <row r="33" spans="1:11" s="15" customFormat="1" ht="18" x14ac:dyDescent="0.2">
      <c r="A33" s="164" t="s">
        <v>22</v>
      </c>
      <c r="B33" s="159"/>
      <c r="C33" s="159"/>
      <c r="D33" s="160"/>
      <c r="E33" s="161"/>
      <c r="F33" s="162">
        <f>SUM(F32,F26)</f>
        <v>0</v>
      </c>
      <c r="G33" s="163"/>
      <c r="H33" s="162">
        <f>SUM(H32,H26)</f>
        <v>12000</v>
      </c>
      <c r="I33" s="163"/>
      <c r="J33" s="162">
        <f>SUM(F33,H33)</f>
        <v>12000</v>
      </c>
      <c r="K33" s="38"/>
    </row>
    <row r="34" spans="1:11" s="15" customFormat="1" ht="18" x14ac:dyDescent="0.2">
      <c r="A34" s="230"/>
      <c r="B34" s="231"/>
      <c r="C34" s="231"/>
      <c r="D34" s="232"/>
      <c r="E34" s="233"/>
      <c r="F34" s="234"/>
      <c r="G34" s="233"/>
      <c r="H34" s="234"/>
      <c r="I34" s="233"/>
      <c r="J34" s="234"/>
      <c r="K34" s="38"/>
    </row>
    <row r="35" spans="1:11" s="74" customFormat="1" ht="18" x14ac:dyDescent="0.25">
      <c r="A35" s="15" t="s">
        <v>55</v>
      </c>
      <c r="B35" s="97"/>
      <c r="C35" s="97"/>
      <c r="D35" s="98"/>
      <c r="E35" s="99"/>
      <c r="F35" s="100"/>
      <c r="G35" s="99"/>
      <c r="H35" s="100"/>
      <c r="I35" s="99"/>
      <c r="J35" s="100"/>
      <c r="K35" s="75"/>
    </row>
    <row r="36" spans="1:11" x14ac:dyDescent="0.2">
      <c r="A36" s="101" t="s">
        <v>36</v>
      </c>
      <c r="B36" s="7"/>
      <c r="C36" s="7" t="s">
        <v>34</v>
      </c>
      <c r="D36" s="102">
        <v>0.35</v>
      </c>
      <c r="E36" s="31">
        <f>F17</f>
        <v>0</v>
      </c>
      <c r="F36" s="41">
        <f>D36*E36</f>
        <v>0</v>
      </c>
      <c r="G36" s="31">
        <f>H17</f>
        <v>12000</v>
      </c>
      <c r="H36" s="41">
        <f>D36*G36</f>
        <v>4200</v>
      </c>
      <c r="I36" s="31">
        <f>SUM(E36,G36)</f>
        <v>12000</v>
      </c>
      <c r="J36" s="41">
        <f>F36+H36</f>
        <v>4200</v>
      </c>
      <c r="K36" s="33"/>
    </row>
    <row r="37" spans="1:11" x14ac:dyDescent="0.2">
      <c r="A37" s="101" t="s">
        <v>37</v>
      </c>
      <c r="B37" s="7"/>
      <c r="C37" s="7" t="s">
        <v>34</v>
      </c>
      <c r="D37" s="102"/>
      <c r="E37" s="31">
        <f>F25</f>
        <v>0</v>
      </c>
      <c r="F37" s="41">
        <f>D37*E37</f>
        <v>0</v>
      </c>
      <c r="G37" s="31">
        <f>H25</f>
        <v>0</v>
      </c>
      <c r="H37" s="41">
        <f>D37*G37</f>
        <v>0</v>
      </c>
      <c r="I37" s="31">
        <f>SUM(E37,G37)</f>
        <v>0</v>
      </c>
      <c r="J37" s="41">
        <f>F37+H37</f>
        <v>0</v>
      </c>
      <c r="K37" s="33"/>
    </row>
    <row r="38" spans="1:11" x14ac:dyDescent="0.2">
      <c r="A38" s="101" t="s">
        <v>38</v>
      </c>
      <c r="B38" s="7"/>
      <c r="C38" s="7" t="s">
        <v>34</v>
      </c>
      <c r="D38" s="102"/>
      <c r="E38" s="31">
        <f>F32</f>
        <v>0</v>
      </c>
      <c r="F38" s="41">
        <f>D38*E38</f>
        <v>0</v>
      </c>
      <c r="G38" s="31">
        <f>H32</f>
        <v>0</v>
      </c>
      <c r="H38" s="41">
        <f>D38*G38</f>
        <v>0</v>
      </c>
      <c r="I38" s="31">
        <f>SUM(E38,G38)</f>
        <v>0</v>
      </c>
      <c r="J38" s="41">
        <f>F38+H38</f>
        <v>0</v>
      </c>
      <c r="K38" s="33"/>
    </row>
    <row r="39" spans="1:11" s="15" customFormat="1" ht="16.5" customHeight="1" x14ac:dyDescent="0.2">
      <c r="A39" s="164" t="s">
        <v>23</v>
      </c>
      <c r="B39" s="167"/>
      <c r="C39" s="167"/>
      <c r="D39" s="168"/>
      <c r="E39" s="169"/>
      <c r="F39" s="162">
        <f>SUM(F36:F38)</f>
        <v>0</v>
      </c>
      <c r="G39" s="169"/>
      <c r="H39" s="162">
        <f>SUM(H36:H38)</f>
        <v>4200</v>
      </c>
      <c r="I39" s="169"/>
      <c r="J39" s="162">
        <f>SUM(F39,H39)</f>
        <v>4200</v>
      </c>
      <c r="K39" s="38"/>
    </row>
    <row r="40" spans="1:11" s="15" customFormat="1" ht="16.5" customHeight="1" x14ac:dyDescent="0.2">
      <c r="A40" s="230"/>
      <c r="B40" s="231"/>
      <c r="C40" s="231"/>
      <c r="D40" s="232"/>
      <c r="E40" s="235"/>
      <c r="F40" s="234"/>
      <c r="G40" s="235"/>
      <c r="H40" s="234"/>
      <c r="I40" s="235"/>
      <c r="J40" s="234"/>
      <c r="K40" s="38"/>
    </row>
    <row r="41" spans="1:11" s="74" customFormat="1" ht="18" x14ac:dyDescent="0.25">
      <c r="A41" s="15" t="s">
        <v>96</v>
      </c>
      <c r="B41" s="97"/>
      <c r="C41" s="97"/>
      <c r="D41" s="98"/>
      <c r="E41" s="99"/>
      <c r="F41" s="100"/>
      <c r="G41" s="99"/>
      <c r="H41" s="100"/>
      <c r="I41" s="99"/>
      <c r="J41" s="100"/>
      <c r="K41" s="75"/>
    </row>
    <row r="42" spans="1:11" s="14" customFormat="1" ht="15.75" x14ac:dyDescent="0.25">
      <c r="A42" s="10" t="s">
        <v>40</v>
      </c>
      <c r="B42" s="12"/>
      <c r="C42" s="12"/>
      <c r="D42" s="21"/>
      <c r="E42" s="26"/>
      <c r="F42" s="42"/>
      <c r="G42" s="26"/>
      <c r="H42" s="42"/>
      <c r="I42" s="26"/>
      <c r="J42" s="42"/>
      <c r="K42" s="23"/>
    </row>
    <row r="43" spans="1:11" x14ac:dyDescent="0.2">
      <c r="A43" s="18" t="s">
        <v>106</v>
      </c>
      <c r="B43" s="7">
        <v>1</v>
      </c>
      <c r="C43" s="7" t="s">
        <v>8</v>
      </c>
      <c r="D43" s="29">
        <v>2000</v>
      </c>
      <c r="E43" s="30">
        <v>0</v>
      </c>
      <c r="F43" s="41">
        <f t="shared" ref="F43:F49" si="6">D43*E43</f>
        <v>0</v>
      </c>
      <c r="G43" s="30">
        <v>4</v>
      </c>
      <c r="H43" s="41">
        <f t="shared" ref="H43:H49" si="7">D43*G43</f>
        <v>8000</v>
      </c>
      <c r="I43" s="30">
        <f t="shared" ref="I43:I50" si="8">SUM(E43,G43)</f>
        <v>4</v>
      </c>
      <c r="J43" s="41">
        <f t="shared" ref="J43:J49" si="9">F43+H43</f>
        <v>8000</v>
      </c>
      <c r="K43" s="33"/>
    </row>
    <row r="44" spans="1:11" x14ac:dyDescent="0.2">
      <c r="A44" s="18"/>
      <c r="B44" s="7"/>
      <c r="C44" s="7" t="s">
        <v>8</v>
      </c>
      <c r="D44" s="29"/>
      <c r="E44" s="30"/>
      <c r="F44" s="41">
        <f t="shared" si="6"/>
        <v>0</v>
      </c>
      <c r="G44" s="30"/>
      <c r="H44" s="41">
        <f t="shared" si="7"/>
        <v>0</v>
      </c>
      <c r="I44" s="30">
        <f t="shared" si="8"/>
        <v>0</v>
      </c>
      <c r="J44" s="41">
        <f t="shared" si="9"/>
        <v>0</v>
      </c>
      <c r="K44" s="33"/>
    </row>
    <row r="45" spans="1:11" x14ac:dyDescent="0.2">
      <c r="A45" s="18"/>
      <c r="B45" s="7"/>
      <c r="C45" s="7" t="s">
        <v>8</v>
      </c>
      <c r="D45" s="29"/>
      <c r="E45" s="30"/>
      <c r="F45" s="41">
        <f t="shared" si="6"/>
        <v>0</v>
      </c>
      <c r="G45" s="30"/>
      <c r="H45" s="41">
        <f t="shared" si="7"/>
        <v>0</v>
      </c>
      <c r="I45" s="30">
        <f t="shared" si="8"/>
        <v>0</v>
      </c>
      <c r="J45" s="41">
        <f t="shared" si="9"/>
        <v>0</v>
      </c>
      <c r="K45" s="33"/>
    </row>
    <row r="46" spans="1:11" x14ac:dyDescent="0.2">
      <c r="A46" s="18"/>
      <c r="B46" s="7"/>
      <c r="C46" s="7" t="s">
        <v>8</v>
      </c>
      <c r="D46" s="29"/>
      <c r="E46" s="30"/>
      <c r="F46" s="41">
        <f t="shared" si="6"/>
        <v>0</v>
      </c>
      <c r="G46" s="30"/>
      <c r="H46" s="41">
        <f t="shared" si="7"/>
        <v>0</v>
      </c>
      <c r="I46" s="30">
        <f t="shared" si="8"/>
        <v>0</v>
      </c>
      <c r="J46" s="41">
        <f t="shared" si="9"/>
        <v>0</v>
      </c>
      <c r="K46" s="33"/>
    </row>
    <row r="47" spans="1:11" x14ac:dyDescent="0.2">
      <c r="A47" s="18"/>
      <c r="B47" s="7"/>
      <c r="C47" s="7" t="s">
        <v>8</v>
      </c>
      <c r="D47" s="29"/>
      <c r="E47" s="30"/>
      <c r="F47" s="41">
        <f t="shared" si="6"/>
        <v>0</v>
      </c>
      <c r="G47" s="30"/>
      <c r="H47" s="41">
        <f t="shared" si="7"/>
        <v>0</v>
      </c>
      <c r="I47" s="30">
        <f t="shared" si="8"/>
        <v>0</v>
      </c>
      <c r="J47" s="41">
        <f t="shared" si="9"/>
        <v>0</v>
      </c>
      <c r="K47" s="33"/>
    </row>
    <row r="48" spans="1:11" x14ac:dyDescent="0.2">
      <c r="A48" s="18"/>
      <c r="B48" s="7"/>
      <c r="C48" s="7" t="s">
        <v>8</v>
      </c>
      <c r="D48" s="29"/>
      <c r="E48" s="30"/>
      <c r="F48" s="41">
        <f t="shared" si="6"/>
        <v>0</v>
      </c>
      <c r="G48" s="30"/>
      <c r="H48" s="41">
        <f t="shared" si="7"/>
        <v>0</v>
      </c>
      <c r="I48" s="30">
        <f t="shared" si="8"/>
        <v>0</v>
      </c>
      <c r="J48" s="41">
        <f t="shared" si="9"/>
        <v>0</v>
      </c>
      <c r="K48" s="33"/>
    </row>
    <row r="49" spans="1:11" x14ac:dyDescent="0.2">
      <c r="A49" s="18"/>
      <c r="B49" s="7"/>
      <c r="C49" s="7" t="s">
        <v>8</v>
      </c>
      <c r="D49" s="29"/>
      <c r="E49" s="30"/>
      <c r="F49" s="41">
        <f t="shared" si="6"/>
        <v>0</v>
      </c>
      <c r="G49" s="30"/>
      <c r="H49" s="41">
        <f t="shared" si="7"/>
        <v>0</v>
      </c>
      <c r="I49" s="30">
        <f t="shared" si="8"/>
        <v>0</v>
      </c>
      <c r="J49" s="41">
        <f t="shared" si="9"/>
        <v>0</v>
      </c>
      <c r="K49" s="33"/>
    </row>
    <row r="50" spans="1:11" s="70" customFormat="1" ht="15.75" x14ac:dyDescent="0.25">
      <c r="A50" s="195" t="s">
        <v>104</v>
      </c>
      <c r="B50" s="196"/>
      <c r="C50" s="196"/>
      <c r="D50" s="197"/>
      <c r="E50" s="198"/>
      <c r="F50" s="199">
        <f>SUM(F43:F49)</f>
        <v>0</v>
      </c>
      <c r="G50" s="198"/>
      <c r="H50" s="199">
        <f>SUM(H43:H49)</f>
        <v>8000</v>
      </c>
      <c r="I50" s="198">
        <f t="shared" si="8"/>
        <v>0</v>
      </c>
      <c r="J50" s="199">
        <f>SUM(F50,H50)</f>
        <v>8000</v>
      </c>
      <c r="K50" s="69"/>
    </row>
    <row r="51" spans="1:11" s="70" customFormat="1" ht="15.75" x14ac:dyDescent="0.25">
      <c r="A51" s="212"/>
      <c r="B51" s="223"/>
      <c r="C51" s="223"/>
      <c r="D51" s="224"/>
      <c r="E51" s="217"/>
      <c r="F51" s="216"/>
      <c r="G51" s="217"/>
      <c r="H51" s="216"/>
      <c r="I51" s="217"/>
      <c r="J51" s="216"/>
      <c r="K51" s="69"/>
    </row>
    <row r="52" spans="1:11" s="14" customFormat="1" ht="15.75" x14ac:dyDescent="0.25">
      <c r="A52" s="10" t="s">
        <v>97</v>
      </c>
      <c r="B52" s="12"/>
      <c r="C52" s="12"/>
      <c r="D52" s="21"/>
      <c r="E52" s="26"/>
      <c r="F52" s="42"/>
      <c r="G52" s="26"/>
      <c r="H52" s="42"/>
      <c r="I52" s="26"/>
      <c r="J52" s="42"/>
      <c r="K52" s="23"/>
    </row>
    <row r="53" spans="1:11" x14ac:dyDescent="0.2">
      <c r="A53" s="18" t="str">
        <f>A43</f>
        <v>Program Manager - US to Tanzania</v>
      </c>
      <c r="B53" s="7">
        <v>5</v>
      </c>
      <c r="C53" s="7" t="s">
        <v>7</v>
      </c>
      <c r="D53" s="29">
        <v>200</v>
      </c>
      <c r="E53" s="30">
        <v>0</v>
      </c>
      <c r="F53" s="41">
        <f>D53*E53*B53</f>
        <v>0</v>
      </c>
      <c r="G53" s="30">
        <v>4</v>
      </c>
      <c r="H53" s="41">
        <f>D53*G53*B53</f>
        <v>4000</v>
      </c>
      <c r="I53" s="30">
        <f t="shared" ref="I53:I60" si="10">SUM(E53,G53)</f>
        <v>4</v>
      </c>
      <c r="J53" s="41">
        <f t="shared" ref="J53:J59" si="11">F53+H53</f>
        <v>4000</v>
      </c>
      <c r="K53" s="33"/>
    </row>
    <row r="54" spans="1:11" x14ac:dyDescent="0.2">
      <c r="A54" s="18">
        <f t="shared" ref="A54:A59" si="12">A44</f>
        <v>0</v>
      </c>
      <c r="B54" s="7"/>
      <c r="C54" s="7" t="s">
        <v>7</v>
      </c>
      <c r="D54" s="29">
        <v>200</v>
      </c>
      <c r="E54" s="30"/>
      <c r="F54" s="41">
        <f t="shared" ref="F54:F59" si="13">D54*E54*B54</f>
        <v>0</v>
      </c>
      <c r="G54" s="30"/>
      <c r="H54" s="41">
        <f t="shared" ref="H54:H59" si="14">D54*G54*B54</f>
        <v>0</v>
      </c>
      <c r="I54" s="30">
        <f t="shared" si="10"/>
        <v>0</v>
      </c>
      <c r="J54" s="41">
        <f t="shared" si="11"/>
        <v>0</v>
      </c>
      <c r="K54" s="33"/>
    </row>
    <row r="55" spans="1:11" x14ac:dyDescent="0.2">
      <c r="A55" s="18">
        <f t="shared" si="12"/>
        <v>0</v>
      </c>
      <c r="B55" s="7"/>
      <c r="C55" s="7" t="s">
        <v>7</v>
      </c>
      <c r="D55" s="29">
        <v>200</v>
      </c>
      <c r="E55" s="30"/>
      <c r="F55" s="41">
        <f t="shared" si="13"/>
        <v>0</v>
      </c>
      <c r="G55" s="30"/>
      <c r="H55" s="41">
        <f t="shared" si="14"/>
        <v>0</v>
      </c>
      <c r="I55" s="30">
        <f t="shared" si="10"/>
        <v>0</v>
      </c>
      <c r="J55" s="41">
        <f t="shared" si="11"/>
        <v>0</v>
      </c>
      <c r="K55" s="33"/>
    </row>
    <row r="56" spans="1:11" x14ac:dyDescent="0.2">
      <c r="A56" s="18">
        <f t="shared" si="12"/>
        <v>0</v>
      </c>
      <c r="B56" s="7"/>
      <c r="C56" s="7" t="s">
        <v>7</v>
      </c>
      <c r="D56" s="29">
        <v>200</v>
      </c>
      <c r="E56" s="30"/>
      <c r="F56" s="41">
        <f t="shared" si="13"/>
        <v>0</v>
      </c>
      <c r="G56" s="30"/>
      <c r="H56" s="41">
        <f t="shared" si="14"/>
        <v>0</v>
      </c>
      <c r="I56" s="30">
        <f t="shared" si="10"/>
        <v>0</v>
      </c>
      <c r="J56" s="41">
        <f t="shared" si="11"/>
        <v>0</v>
      </c>
      <c r="K56" s="33"/>
    </row>
    <row r="57" spans="1:11" x14ac:dyDescent="0.2">
      <c r="A57" s="18">
        <f t="shared" si="12"/>
        <v>0</v>
      </c>
      <c r="B57" s="7"/>
      <c r="C57" s="7" t="s">
        <v>7</v>
      </c>
      <c r="D57" s="29">
        <v>200</v>
      </c>
      <c r="E57" s="30"/>
      <c r="F57" s="41">
        <f t="shared" si="13"/>
        <v>0</v>
      </c>
      <c r="G57" s="30"/>
      <c r="H57" s="41">
        <f t="shared" si="14"/>
        <v>0</v>
      </c>
      <c r="I57" s="30">
        <f t="shared" si="10"/>
        <v>0</v>
      </c>
      <c r="J57" s="41">
        <f t="shared" si="11"/>
        <v>0</v>
      </c>
      <c r="K57" s="33"/>
    </row>
    <row r="58" spans="1:11" x14ac:dyDescent="0.2">
      <c r="A58" s="18">
        <f t="shared" si="12"/>
        <v>0</v>
      </c>
      <c r="B58" s="7"/>
      <c r="C58" s="7" t="s">
        <v>7</v>
      </c>
      <c r="D58" s="29">
        <v>200</v>
      </c>
      <c r="E58" s="30"/>
      <c r="F58" s="41">
        <f t="shared" si="13"/>
        <v>0</v>
      </c>
      <c r="G58" s="30"/>
      <c r="H58" s="41">
        <f t="shared" si="14"/>
        <v>0</v>
      </c>
      <c r="I58" s="30">
        <f t="shared" si="10"/>
        <v>0</v>
      </c>
      <c r="J58" s="41">
        <f t="shared" si="11"/>
        <v>0</v>
      </c>
      <c r="K58" s="33"/>
    </row>
    <row r="59" spans="1:11" x14ac:dyDescent="0.2">
      <c r="A59" s="18">
        <f t="shared" si="12"/>
        <v>0</v>
      </c>
      <c r="B59" s="7"/>
      <c r="C59" s="7" t="s">
        <v>7</v>
      </c>
      <c r="D59" s="29">
        <v>200</v>
      </c>
      <c r="E59" s="30"/>
      <c r="F59" s="41">
        <f t="shared" si="13"/>
        <v>0</v>
      </c>
      <c r="G59" s="30"/>
      <c r="H59" s="41">
        <f t="shared" si="14"/>
        <v>0</v>
      </c>
      <c r="I59" s="30">
        <f t="shared" si="10"/>
        <v>0</v>
      </c>
      <c r="J59" s="41">
        <f t="shared" si="11"/>
        <v>0</v>
      </c>
      <c r="K59" s="33"/>
    </row>
    <row r="60" spans="1:11" s="72" customFormat="1" x14ac:dyDescent="0.2">
      <c r="A60" s="195" t="s">
        <v>77</v>
      </c>
      <c r="B60" s="200"/>
      <c r="C60" s="200"/>
      <c r="D60" s="201"/>
      <c r="E60" s="198"/>
      <c r="F60" s="199">
        <f>SUM(F53:F59)</f>
        <v>0</v>
      </c>
      <c r="G60" s="198"/>
      <c r="H60" s="199">
        <f>SUM(H53:H59)</f>
        <v>4000</v>
      </c>
      <c r="I60" s="198">
        <f t="shared" si="10"/>
        <v>0</v>
      </c>
      <c r="J60" s="199">
        <f>SUM(F60,H60)</f>
        <v>4000</v>
      </c>
      <c r="K60" s="71"/>
    </row>
    <row r="61" spans="1:11" s="72" customFormat="1" x14ac:dyDescent="0.2">
      <c r="A61" s="190" t="s">
        <v>98</v>
      </c>
      <c r="B61" s="193"/>
      <c r="C61" s="193"/>
      <c r="D61" s="194"/>
      <c r="E61" s="191"/>
      <c r="F61" s="192">
        <f>SUM(F60,F50)</f>
        <v>0</v>
      </c>
      <c r="G61" s="192"/>
      <c r="H61" s="192">
        <f t="shared" ref="H61" si="15">SUM(H60,H50)</f>
        <v>12000</v>
      </c>
      <c r="I61" s="192"/>
      <c r="J61" s="192">
        <f>SUM(J60,J50)</f>
        <v>12000</v>
      </c>
      <c r="K61" s="71"/>
    </row>
    <row r="62" spans="1:11" s="72" customFormat="1" x14ac:dyDescent="0.2">
      <c r="A62" s="121"/>
      <c r="B62" s="188"/>
      <c r="C62" s="188"/>
      <c r="D62" s="189"/>
      <c r="E62" s="186"/>
      <c r="F62" s="187"/>
      <c r="G62" s="202"/>
      <c r="H62" s="187"/>
      <c r="I62" s="202"/>
      <c r="J62" s="187"/>
      <c r="K62" s="71"/>
    </row>
    <row r="63" spans="1:11" s="14" customFormat="1" ht="15.75" x14ac:dyDescent="0.25">
      <c r="A63" s="10" t="s">
        <v>100</v>
      </c>
      <c r="B63" s="12"/>
      <c r="C63" s="12"/>
      <c r="D63" s="21"/>
      <c r="E63" s="26"/>
      <c r="F63" s="42"/>
      <c r="G63" s="26"/>
      <c r="H63" s="42"/>
      <c r="I63" s="26"/>
      <c r="J63" s="42"/>
      <c r="K63" s="23"/>
    </row>
    <row r="64" spans="1:11" x14ac:dyDescent="0.2">
      <c r="A64" s="18" t="s">
        <v>105</v>
      </c>
      <c r="B64" s="7">
        <v>1</v>
      </c>
      <c r="C64" s="7" t="s">
        <v>8</v>
      </c>
      <c r="D64" s="29">
        <v>200</v>
      </c>
      <c r="E64" s="30">
        <v>0</v>
      </c>
      <c r="F64" s="41">
        <f t="shared" ref="F64:F70" si="16">D64*E64</f>
        <v>0</v>
      </c>
      <c r="G64" s="30">
        <v>4</v>
      </c>
      <c r="H64" s="41">
        <f t="shared" ref="H64:H70" si="17">D64*G64</f>
        <v>800</v>
      </c>
      <c r="I64" s="30">
        <f t="shared" ref="I64:I71" si="18">SUM(E64,G64)</f>
        <v>4</v>
      </c>
      <c r="J64" s="41">
        <f t="shared" ref="J64:J70" si="19">F64+H64</f>
        <v>800</v>
      </c>
      <c r="K64" s="33"/>
    </row>
    <row r="65" spans="1:11" x14ac:dyDescent="0.2">
      <c r="A65" s="18"/>
      <c r="B65" s="7"/>
      <c r="C65" s="7" t="s">
        <v>8</v>
      </c>
      <c r="D65" s="29"/>
      <c r="E65" s="30"/>
      <c r="F65" s="41">
        <f t="shared" si="16"/>
        <v>0</v>
      </c>
      <c r="G65" s="30"/>
      <c r="H65" s="41">
        <f t="shared" si="17"/>
        <v>0</v>
      </c>
      <c r="I65" s="30">
        <f t="shared" si="18"/>
        <v>0</v>
      </c>
      <c r="J65" s="41">
        <f t="shared" si="19"/>
        <v>0</v>
      </c>
      <c r="K65" s="33"/>
    </row>
    <row r="66" spans="1:11" x14ac:dyDescent="0.2">
      <c r="A66" s="18"/>
      <c r="B66" s="7"/>
      <c r="C66" s="7" t="s">
        <v>8</v>
      </c>
      <c r="D66" s="29"/>
      <c r="E66" s="30"/>
      <c r="F66" s="41">
        <f t="shared" si="16"/>
        <v>0</v>
      </c>
      <c r="G66" s="30"/>
      <c r="H66" s="41">
        <f t="shared" si="17"/>
        <v>0</v>
      </c>
      <c r="I66" s="30">
        <f t="shared" si="18"/>
        <v>0</v>
      </c>
      <c r="J66" s="41">
        <f t="shared" si="19"/>
        <v>0</v>
      </c>
      <c r="K66" s="33"/>
    </row>
    <row r="67" spans="1:11" x14ac:dyDescent="0.2">
      <c r="A67" s="18"/>
      <c r="B67" s="7"/>
      <c r="C67" s="7" t="s">
        <v>9</v>
      </c>
      <c r="D67" s="29"/>
      <c r="E67" s="30"/>
      <c r="F67" s="41">
        <f t="shared" si="16"/>
        <v>0</v>
      </c>
      <c r="G67" s="30"/>
      <c r="H67" s="41">
        <f t="shared" si="17"/>
        <v>0</v>
      </c>
      <c r="I67" s="30">
        <f t="shared" si="18"/>
        <v>0</v>
      </c>
      <c r="J67" s="41">
        <f t="shared" si="19"/>
        <v>0</v>
      </c>
      <c r="K67" s="33"/>
    </row>
    <row r="68" spans="1:11" x14ac:dyDescent="0.2">
      <c r="A68" s="18"/>
      <c r="B68" s="7"/>
      <c r="C68" s="7" t="s">
        <v>9</v>
      </c>
      <c r="D68" s="29"/>
      <c r="E68" s="30"/>
      <c r="F68" s="41">
        <f t="shared" si="16"/>
        <v>0</v>
      </c>
      <c r="G68" s="30"/>
      <c r="H68" s="41">
        <f t="shared" si="17"/>
        <v>0</v>
      </c>
      <c r="I68" s="30">
        <f t="shared" si="18"/>
        <v>0</v>
      </c>
      <c r="J68" s="41">
        <f t="shared" si="19"/>
        <v>0</v>
      </c>
      <c r="K68" s="33"/>
    </row>
    <row r="69" spans="1:11" x14ac:dyDescent="0.2">
      <c r="A69" s="18"/>
      <c r="B69" s="7"/>
      <c r="C69" s="7" t="s">
        <v>101</v>
      </c>
      <c r="D69" s="29"/>
      <c r="E69" s="30"/>
      <c r="F69" s="41">
        <f t="shared" si="16"/>
        <v>0</v>
      </c>
      <c r="G69" s="30"/>
      <c r="H69" s="41">
        <f t="shared" si="17"/>
        <v>0</v>
      </c>
      <c r="I69" s="30">
        <f t="shared" si="18"/>
        <v>0</v>
      </c>
      <c r="J69" s="41">
        <f t="shared" si="19"/>
        <v>0</v>
      </c>
      <c r="K69" s="33"/>
    </row>
    <row r="70" spans="1:11" x14ac:dyDescent="0.2">
      <c r="A70" s="18"/>
      <c r="B70" s="7"/>
      <c r="C70" s="7" t="s">
        <v>101</v>
      </c>
      <c r="D70" s="29"/>
      <c r="E70" s="30"/>
      <c r="F70" s="41">
        <f t="shared" si="16"/>
        <v>0</v>
      </c>
      <c r="G70" s="30"/>
      <c r="H70" s="41">
        <f t="shared" si="17"/>
        <v>0</v>
      </c>
      <c r="I70" s="30">
        <f t="shared" si="18"/>
        <v>0</v>
      </c>
      <c r="J70" s="41">
        <f t="shared" si="19"/>
        <v>0</v>
      </c>
      <c r="K70" s="33"/>
    </row>
    <row r="71" spans="1:11" s="72" customFormat="1" x14ac:dyDescent="0.2">
      <c r="A71" s="195" t="s">
        <v>103</v>
      </c>
      <c r="B71" s="200"/>
      <c r="C71" s="200"/>
      <c r="D71" s="201"/>
      <c r="E71" s="198"/>
      <c r="F71" s="199">
        <f>SUM(F64:F70)</f>
        <v>0</v>
      </c>
      <c r="G71" s="198"/>
      <c r="H71" s="199">
        <f>SUM(H64:H70)</f>
        <v>800</v>
      </c>
      <c r="I71" s="198">
        <f t="shared" si="18"/>
        <v>0</v>
      </c>
      <c r="J71" s="199">
        <f>SUM(F71,H71)</f>
        <v>800</v>
      </c>
      <c r="K71" s="71"/>
    </row>
    <row r="72" spans="1:11" s="72" customFormat="1" x14ac:dyDescent="0.2">
      <c r="A72" s="212"/>
      <c r="B72" s="213"/>
      <c r="C72" s="213"/>
      <c r="D72" s="214"/>
      <c r="E72" s="217"/>
      <c r="F72" s="216"/>
      <c r="G72" s="217"/>
      <c r="H72" s="216"/>
      <c r="I72" s="217"/>
      <c r="J72" s="216"/>
      <c r="K72" s="71"/>
    </row>
    <row r="73" spans="1:11" s="14" customFormat="1" ht="15.75" x14ac:dyDescent="0.25">
      <c r="A73" s="10" t="s">
        <v>99</v>
      </c>
      <c r="B73" s="12"/>
      <c r="C73" s="12"/>
      <c r="D73" s="21"/>
      <c r="E73" s="26"/>
      <c r="F73" s="42"/>
      <c r="G73" s="26"/>
      <c r="H73" s="42"/>
      <c r="I73" s="26"/>
      <c r="J73" s="42"/>
      <c r="K73" s="23"/>
    </row>
    <row r="74" spans="1:11" x14ac:dyDescent="0.2">
      <c r="A74" s="18" t="str">
        <f>A64</f>
        <v>Program Manager - City to Regional Capitol</v>
      </c>
      <c r="B74" s="7">
        <v>5</v>
      </c>
      <c r="C74" s="7" t="s">
        <v>7</v>
      </c>
      <c r="D74" s="29">
        <v>50</v>
      </c>
      <c r="E74" s="30">
        <f>E53</f>
        <v>0</v>
      </c>
      <c r="F74" s="41">
        <f>D74*E74*B74</f>
        <v>0</v>
      </c>
      <c r="G74" s="30">
        <f>G53</f>
        <v>4</v>
      </c>
      <c r="H74" s="41">
        <f>D74*G74*B74</f>
        <v>1000</v>
      </c>
      <c r="I74" s="30">
        <f t="shared" ref="I74:I80" si="20">SUM(E74,G74)</f>
        <v>4</v>
      </c>
      <c r="J74" s="41">
        <f t="shared" ref="J74:J80" si="21">F74+H74</f>
        <v>1000</v>
      </c>
      <c r="K74" s="33"/>
    </row>
    <row r="75" spans="1:11" x14ac:dyDescent="0.2">
      <c r="A75" s="18">
        <f t="shared" ref="A75:A80" si="22">A65</f>
        <v>0</v>
      </c>
      <c r="B75" s="7"/>
      <c r="C75" s="7" t="s">
        <v>7</v>
      </c>
      <c r="D75" s="29">
        <v>200</v>
      </c>
      <c r="E75" s="30">
        <f>E54</f>
        <v>0</v>
      </c>
      <c r="F75" s="41">
        <f t="shared" ref="F75:F80" si="23">D75*E75*B75</f>
        <v>0</v>
      </c>
      <c r="G75" s="30">
        <f>G54</f>
        <v>0</v>
      </c>
      <c r="H75" s="41">
        <f t="shared" ref="H75:H80" si="24">F75*G75*D75</f>
        <v>0</v>
      </c>
      <c r="I75" s="30">
        <f t="shared" si="20"/>
        <v>0</v>
      </c>
      <c r="J75" s="41">
        <f t="shared" si="21"/>
        <v>0</v>
      </c>
      <c r="K75" s="33"/>
    </row>
    <row r="76" spans="1:11" x14ac:dyDescent="0.2">
      <c r="A76" s="18">
        <f t="shared" si="22"/>
        <v>0</v>
      </c>
      <c r="B76" s="7"/>
      <c r="C76" s="7" t="s">
        <v>7</v>
      </c>
      <c r="D76" s="29">
        <v>201</v>
      </c>
      <c r="E76" s="30">
        <f>E55</f>
        <v>0</v>
      </c>
      <c r="F76" s="41">
        <f t="shared" si="23"/>
        <v>0</v>
      </c>
      <c r="G76" s="30">
        <f>G55</f>
        <v>0</v>
      </c>
      <c r="H76" s="41">
        <f t="shared" si="24"/>
        <v>0</v>
      </c>
      <c r="I76" s="30">
        <f t="shared" si="20"/>
        <v>0</v>
      </c>
      <c r="J76" s="41">
        <f t="shared" si="21"/>
        <v>0</v>
      </c>
      <c r="K76" s="33"/>
    </row>
    <row r="77" spans="1:11" x14ac:dyDescent="0.2">
      <c r="A77" s="18">
        <f t="shared" si="22"/>
        <v>0</v>
      </c>
      <c r="B77" s="7"/>
      <c r="C77" s="7" t="s">
        <v>7</v>
      </c>
      <c r="D77" s="29">
        <v>200</v>
      </c>
      <c r="E77" s="30">
        <f>E56</f>
        <v>0</v>
      </c>
      <c r="F77" s="41">
        <f t="shared" si="23"/>
        <v>0</v>
      </c>
      <c r="G77" s="30">
        <f>G56</f>
        <v>0</v>
      </c>
      <c r="H77" s="41">
        <f t="shared" si="24"/>
        <v>0</v>
      </c>
      <c r="I77" s="30">
        <f t="shared" si="20"/>
        <v>0</v>
      </c>
      <c r="J77" s="41">
        <f t="shared" si="21"/>
        <v>0</v>
      </c>
      <c r="K77" s="33"/>
    </row>
    <row r="78" spans="1:11" x14ac:dyDescent="0.2">
      <c r="A78" s="18">
        <f t="shared" si="22"/>
        <v>0</v>
      </c>
      <c r="B78" s="7"/>
      <c r="C78" s="7" t="s">
        <v>7</v>
      </c>
      <c r="D78" s="29">
        <v>200</v>
      </c>
      <c r="E78" s="30">
        <f>E57</f>
        <v>0</v>
      </c>
      <c r="F78" s="41">
        <f t="shared" si="23"/>
        <v>0</v>
      </c>
      <c r="G78" s="30">
        <f>G57</f>
        <v>0</v>
      </c>
      <c r="H78" s="41">
        <f t="shared" si="24"/>
        <v>0</v>
      </c>
      <c r="I78" s="30">
        <f t="shared" si="20"/>
        <v>0</v>
      </c>
      <c r="J78" s="41">
        <f t="shared" si="21"/>
        <v>0</v>
      </c>
      <c r="K78" s="33"/>
    </row>
    <row r="79" spans="1:11" x14ac:dyDescent="0.2">
      <c r="A79" s="18">
        <f t="shared" si="22"/>
        <v>0</v>
      </c>
      <c r="B79" s="7"/>
      <c r="C79" s="7" t="s">
        <v>7</v>
      </c>
      <c r="D79" s="29">
        <v>200</v>
      </c>
      <c r="E79" s="30">
        <f>E58</f>
        <v>0</v>
      </c>
      <c r="F79" s="41">
        <f t="shared" si="23"/>
        <v>0</v>
      </c>
      <c r="G79" s="30">
        <f>G58</f>
        <v>0</v>
      </c>
      <c r="H79" s="41">
        <f t="shared" si="24"/>
        <v>0</v>
      </c>
      <c r="I79" s="30">
        <f t="shared" si="20"/>
        <v>0</v>
      </c>
      <c r="J79" s="41">
        <f t="shared" si="21"/>
        <v>0</v>
      </c>
      <c r="K79" s="33"/>
    </row>
    <row r="80" spans="1:11" x14ac:dyDescent="0.2">
      <c r="A80" s="18">
        <f t="shared" si="22"/>
        <v>0</v>
      </c>
      <c r="B80" s="7"/>
      <c r="C80" s="7" t="s">
        <v>7</v>
      </c>
      <c r="D80" s="29">
        <v>200</v>
      </c>
      <c r="E80" s="30">
        <f>E59</f>
        <v>0</v>
      </c>
      <c r="F80" s="41">
        <f t="shared" si="23"/>
        <v>0</v>
      </c>
      <c r="G80" s="30">
        <f>G59</f>
        <v>0</v>
      </c>
      <c r="H80" s="41">
        <f t="shared" si="24"/>
        <v>0</v>
      </c>
      <c r="I80" s="30">
        <f t="shared" si="20"/>
        <v>0</v>
      </c>
      <c r="J80" s="41">
        <f t="shared" si="21"/>
        <v>0</v>
      </c>
      <c r="K80" s="33"/>
    </row>
    <row r="81" spans="1:11" s="72" customFormat="1" x14ac:dyDescent="0.2">
      <c r="A81" s="195" t="s">
        <v>78</v>
      </c>
      <c r="B81" s="200"/>
      <c r="C81" s="200"/>
      <c r="D81" s="201"/>
      <c r="E81" s="198"/>
      <c r="F81" s="199">
        <f>SUM(F74:F80)</f>
        <v>0</v>
      </c>
      <c r="G81" s="199"/>
      <c r="H81" s="199">
        <f t="shared" ref="H81:J81" si="25">SUM(H74:H80)</f>
        <v>1000</v>
      </c>
      <c r="I81" s="199"/>
      <c r="J81" s="199">
        <f t="shared" si="25"/>
        <v>1000</v>
      </c>
      <c r="K81" s="71"/>
    </row>
    <row r="82" spans="1:11" s="72" customFormat="1" x14ac:dyDescent="0.2">
      <c r="A82" s="190" t="s">
        <v>102</v>
      </c>
      <c r="B82" s="193"/>
      <c r="C82" s="193"/>
      <c r="D82" s="194"/>
      <c r="E82" s="203"/>
      <c r="F82" s="192">
        <f>SUM(F81,F71)</f>
        <v>0</v>
      </c>
      <c r="G82" s="192"/>
      <c r="H82" s="192">
        <f t="shared" ref="H82:J82" si="26">SUM(H81,H71)</f>
        <v>1800</v>
      </c>
      <c r="I82" s="192"/>
      <c r="J82" s="192">
        <f t="shared" si="26"/>
        <v>1800</v>
      </c>
      <c r="K82" s="71"/>
    </row>
    <row r="83" spans="1:11" s="15" customFormat="1" ht="18" x14ac:dyDescent="0.2">
      <c r="A83" s="164" t="s">
        <v>41</v>
      </c>
      <c r="B83" s="167"/>
      <c r="C83" s="167"/>
      <c r="D83" s="168"/>
      <c r="E83" s="162"/>
      <c r="F83" s="162">
        <f>SUM(F82,F61)</f>
        <v>0</v>
      </c>
      <c r="G83" s="162"/>
      <c r="H83" s="162">
        <f>SUM(H82,H61)</f>
        <v>13800</v>
      </c>
      <c r="I83" s="162"/>
      <c r="J83" s="162">
        <f t="shared" ref="J83" si="27">SUM(J82,J61)</f>
        <v>13800</v>
      </c>
      <c r="K83" s="43"/>
    </row>
    <row r="84" spans="1:11" s="15" customFormat="1" ht="18" x14ac:dyDescent="0.2">
      <c r="A84" s="230"/>
      <c r="B84" s="231"/>
      <c r="C84" s="231"/>
      <c r="D84" s="232"/>
      <c r="E84" s="236"/>
      <c r="F84" s="234"/>
      <c r="G84" s="236"/>
      <c r="H84" s="234"/>
      <c r="I84" s="236"/>
      <c r="J84" s="234"/>
      <c r="K84" s="43"/>
    </row>
    <row r="85" spans="1:11" s="74" customFormat="1" ht="18" x14ac:dyDescent="0.25">
      <c r="A85" s="15" t="s">
        <v>95</v>
      </c>
      <c r="B85" s="97"/>
      <c r="C85" s="97"/>
      <c r="D85" s="98"/>
      <c r="E85" s="99"/>
      <c r="F85" s="100"/>
      <c r="G85" s="99"/>
      <c r="H85" s="100"/>
      <c r="I85" s="99">
        <f t="shared" ref="I85:I87" si="28">SUM(E85,G85)</f>
        <v>0</v>
      </c>
      <c r="J85" s="100"/>
      <c r="K85" s="75"/>
    </row>
    <row r="86" spans="1:11" s="105" customFormat="1" ht="18" customHeight="1" x14ac:dyDescent="0.2">
      <c r="A86" s="18" t="s">
        <v>39</v>
      </c>
      <c r="B86" s="7">
        <v>1</v>
      </c>
      <c r="C86" s="7" t="s">
        <v>11</v>
      </c>
      <c r="D86" s="29">
        <v>5000</v>
      </c>
      <c r="E86" s="30">
        <v>0</v>
      </c>
      <c r="F86" s="41">
        <f>D86*E86</f>
        <v>0</v>
      </c>
      <c r="G86" s="30">
        <v>1</v>
      </c>
      <c r="H86" s="41">
        <f>D86*G86</f>
        <v>5000</v>
      </c>
      <c r="I86" s="30">
        <f t="shared" si="28"/>
        <v>1</v>
      </c>
      <c r="J86" s="41">
        <f>F86+H86</f>
        <v>5000</v>
      </c>
      <c r="K86" s="104"/>
    </row>
    <row r="87" spans="1:11" ht="18" customHeight="1" x14ac:dyDescent="0.2">
      <c r="A87" s="18"/>
      <c r="B87" s="7"/>
      <c r="C87" s="7"/>
      <c r="D87" s="29"/>
      <c r="E87" s="30"/>
      <c r="F87" s="41">
        <f>D87*E87</f>
        <v>0</v>
      </c>
      <c r="G87" s="30"/>
      <c r="H87" s="41">
        <f>D87*G87</f>
        <v>0</v>
      </c>
      <c r="I87" s="30">
        <f t="shared" si="28"/>
        <v>0</v>
      </c>
      <c r="J87" s="41">
        <f>F87+H87</f>
        <v>0</v>
      </c>
      <c r="K87" s="33"/>
    </row>
    <row r="88" spans="1:11" s="15" customFormat="1" ht="18" x14ac:dyDescent="0.2">
      <c r="A88" s="164" t="s">
        <v>27</v>
      </c>
      <c r="B88" s="167"/>
      <c r="C88" s="167"/>
      <c r="D88" s="168"/>
      <c r="E88" s="169">
        <f>SUM(E86:E87)</f>
        <v>0</v>
      </c>
      <c r="F88" s="162">
        <f>SUM(F86:F87)</f>
        <v>0</v>
      </c>
      <c r="G88" s="169">
        <f>SUM(G86:G87)</f>
        <v>1</v>
      </c>
      <c r="H88" s="162">
        <f>SUM(H86:H87)</f>
        <v>5000</v>
      </c>
      <c r="I88" s="169">
        <f>SUM(I86:I87)</f>
        <v>1</v>
      </c>
      <c r="J88" s="162">
        <f>SUM(J86:J87)</f>
        <v>5000</v>
      </c>
      <c r="K88" s="38"/>
    </row>
    <row r="89" spans="1:11" s="15" customFormat="1" ht="18" x14ac:dyDescent="0.2">
      <c r="A89" s="230"/>
      <c r="B89" s="231"/>
      <c r="C89" s="231"/>
      <c r="D89" s="232"/>
      <c r="E89" s="235"/>
      <c r="F89" s="234"/>
      <c r="G89" s="235"/>
      <c r="H89" s="234"/>
      <c r="I89" s="235"/>
      <c r="J89" s="234"/>
      <c r="K89" s="38"/>
    </row>
    <row r="90" spans="1:11" s="74" customFormat="1" ht="15" customHeight="1" x14ac:dyDescent="0.25">
      <c r="A90" s="15" t="s">
        <v>94</v>
      </c>
      <c r="B90" s="97"/>
      <c r="C90" s="97"/>
      <c r="D90" s="98"/>
      <c r="E90" s="99"/>
      <c r="F90" s="100"/>
      <c r="G90" s="99"/>
      <c r="H90" s="100"/>
      <c r="I90" s="99"/>
      <c r="J90" s="100"/>
      <c r="K90" s="75"/>
    </row>
    <row r="91" spans="1:11" x14ac:dyDescent="0.2">
      <c r="A91" s="45" t="s">
        <v>44</v>
      </c>
      <c r="B91" s="7">
        <v>1</v>
      </c>
      <c r="C91" s="106" t="s">
        <v>29</v>
      </c>
      <c r="D91" s="29">
        <v>1700</v>
      </c>
      <c r="E91" s="30">
        <v>0</v>
      </c>
      <c r="F91" s="41">
        <f>E91*D91</f>
        <v>0</v>
      </c>
      <c r="G91" s="30"/>
      <c r="H91" s="41">
        <f t="shared" ref="H91:H98" si="29">D91*G91</f>
        <v>0</v>
      </c>
      <c r="I91" s="30">
        <f t="shared" ref="I91:I97" si="30">SUM(E91,G91)</f>
        <v>0</v>
      </c>
      <c r="J91" s="41">
        <f t="shared" ref="J91:J97" si="31">F91+H91</f>
        <v>0</v>
      </c>
      <c r="K91" s="107" t="s">
        <v>28</v>
      </c>
    </row>
    <row r="92" spans="1:11" x14ac:dyDescent="0.2">
      <c r="A92" s="45" t="s">
        <v>45</v>
      </c>
      <c r="B92" s="7">
        <v>1</v>
      </c>
      <c r="C92" s="7" t="s">
        <v>6</v>
      </c>
      <c r="D92" s="29">
        <v>500</v>
      </c>
      <c r="E92" s="30">
        <v>0</v>
      </c>
      <c r="F92" s="41">
        <f t="shared" ref="F92:F97" si="32">D92*E92</f>
        <v>0</v>
      </c>
      <c r="G92" s="30"/>
      <c r="H92" s="41">
        <f t="shared" si="29"/>
        <v>0</v>
      </c>
      <c r="I92" s="30">
        <f t="shared" si="30"/>
        <v>0</v>
      </c>
      <c r="J92" s="41">
        <f t="shared" si="31"/>
        <v>0</v>
      </c>
      <c r="K92" s="108"/>
    </row>
    <row r="93" spans="1:11" x14ac:dyDescent="0.2">
      <c r="A93" s="18"/>
      <c r="B93" s="7"/>
      <c r="C93" s="7"/>
      <c r="D93" s="29"/>
      <c r="E93" s="30"/>
      <c r="F93" s="41">
        <f t="shared" si="32"/>
        <v>0</v>
      </c>
      <c r="G93" s="30"/>
      <c r="H93" s="41">
        <f t="shared" si="29"/>
        <v>0</v>
      </c>
      <c r="I93" s="30">
        <f t="shared" si="30"/>
        <v>0</v>
      </c>
      <c r="J93" s="41">
        <f t="shared" si="31"/>
        <v>0</v>
      </c>
      <c r="K93" s="109"/>
    </row>
    <row r="94" spans="1:11" x14ac:dyDescent="0.2">
      <c r="A94" s="18"/>
      <c r="B94" s="7"/>
      <c r="C94" s="7"/>
      <c r="D94" s="29"/>
      <c r="E94" s="30"/>
      <c r="F94" s="41">
        <f t="shared" si="32"/>
        <v>0</v>
      </c>
      <c r="G94" s="30"/>
      <c r="H94" s="41">
        <f t="shared" si="29"/>
        <v>0</v>
      </c>
      <c r="I94" s="30">
        <f t="shared" si="30"/>
        <v>0</v>
      </c>
      <c r="J94" s="41">
        <f t="shared" si="31"/>
        <v>0</v>
      </c>
      <c r="K94" s="33"/>
    </row>
    <row r="95" spans="1:11" x14ac:dyDescent="0.2">
      <c r="A95" s="18"/>
      <c r="B95" s="7"/>
      <c r="C95" s="7"/>
      <c r="D95" s="29"/>
      <c r="E95" s="30"/>
      <c r="F95" s="41">
        <f t="shared" si="32"/>
        <v>0</v>
      </c>
      <c r="G95" s="30"/>
      <c r="H95" s="41">
        <f t="shared" si="29"/>
        <v>0</v>
      </c>
      <c r="I95" s="30">
        <f t="shared" si="30"/>
        <v>0</v>
      </c>
      <c r="J95" s="41">
        <f t="shared" si="31"/>
        <v>0</v>
      </c>
      <c r="K95" s="33"/>
    </row>
    <row r="96" spans="1:11" x14ac:dyDescent="0.2">
      <c r="A96" s="18"/>
      <c r="B96" s="7"/>
      <c r="C96" s="7"/>
      <c r="D96" s="110"/>
      <c r="E96" s="31"/>
      <c r="F96" s="41">
        <f t="shared" si="32"/>
        <v>0</v>
      </c>
      <c r="G96" s="31"/>
      <c r="H96" s="41">
        <f t="shared" si="29"/>
        <v>0</v>
      </c>
      <c r="I96" s="31">
        <f t="shared" si="30"/>
        <v>0</v>
      </c>
      <c r="J96" s="41">
        <f t="shared" si="31"/>
        <v>0</v>
      </c>
      <c r="K96" s="33"/>
    </row>
    <row r="97" spans="1:11" x14ac:dyDescent="0.2">
      <c r="A97" s="18"/>
      <c r="B97" s="7"/>
      <c r="C97" s="7"/>
      <c r="D97" s="29"/>
      <c r="E97" s="30"/>
      <c r="F97" s="41">
        <f t="shared" si="32"/>
        <v>0</v>
      </c>
      <c r="G97" s="30"/>
      <c r="H97" s="41">
        <f t="shared" si="29"/>
        <v>0</v>
      </c>
      <c r="I97" s="30">
        <f t="shared" si="30"/>
        <v>0</v>
      </c>
      <c r="J97" s="41">
        <f t="shared" si="31"/>
        <v>0</v>
      </c>
      <c r="K97" s="33"/>
    </row>
    <row r="98" spans="1:11" s="15" customFormat="1" ht="18" x14ac:dyDescent="0.2">
      <c r="A98" s="18"/>
      <c r="B98" s="7"/>
      <c r="C98" s="7"/>
      <c r="D98" s="29"/>
      <c r="E98" s="30"/>
      <c r="F98" s="41">
        <f>D98*E98</f>
        <v>0</v>
      </c>
      <c r="G98" s="30"/>
      <c r="H98" s="41">
        <f t="shared" si="29"/>
        <v>0</v>
      </c>
      <c r="I98" s="30">
        <f>SUM(E98,G98)</f>
        <v>0</v>
      </c>
      <c r="J98" s="41">
        <f>F98+H98</f>
        <v>0</v>
      </c>
      <c r="K98" s="38"/>
    </row>
    <row r="99" spans="1:11" s="3" customFormat="1" ht="15.75" x14ac:dyDescent="0.25">
      <c r="A99" s="164" t="s">
        <v>24</v>
      </c>
      <c r="B99" s="167"/>
      <c r="C99" s="167"/>
      <c r="D99" s="168"/>
      <c r="E99" s="169">
        <f>SUM(E91:E98)</f>
        <v>0</v>
      </c>
      <c r="F99" s="162">
        <f>SUM(F91:F98)</f>
        <v>0</v>
      </c>
      <c r="G99" s="169"/>
      <c r="H99" s="162">
        <f>SUM(H91:H98)</f>
        <v>0</v>
      </c>
      <c r="I99" s="169"/>
      <c r="J99" s="162">
        <f>SUM(F99,H99)</f>
        <v>0</v>
      </c>
      <c r="K99" s="23"/>
    </row>
    <row r="100" spans="1:11" s="3" customFormat="1" ht="15.75" x14ac:dyDescent="0.25">
      <c r="A100" s="230"/>
      <c r="B100" s="231"/>
      <c r="C100" s="231"/>
      <c r="D100" s="232"/>
      <c r="E100" s="235"/>
      <c r="F100" s="234"/>
      <c r="G100" s="235"/>
      <c r="H100" s="234"/>
      <c r="I100" s="235"/>
      <c r="J100" s="234"/>
      <c r="K100" s="23"/>
    </row>
    <row r="101" spans="1:11" s="112" customFormat="1" ht="18" x14ac:dyDescent="0.25">
      <c r="A101" s="15" t="s">
        <v>59</v>
      </c>
      <c r="B101" s="97"/>
      <c r="C101" s="97"/>
      <c r="D101" s="98"/>
      <c r="E101" s="99"/>
      <c r="F101" s="100"/>
      <c r="G101" s="99"/>
      <c r="H101" s="100"/>
      <c r="I101" s="99"/>
      <c r="J101" s="100"/>
      <c r="K101" s="111"/>
    </row>
    <row r="102" spans="1:11" s="5" customFormat="1" ht="15" x14ac:dyDescent="0.2">
      <c r="A102" s="10" t="s">
        <v>65</v>
      </c>
      <c r="B102" s="51"/>
      <c r="C102" s="51"/>
      <c r="D102" s="52"/>
      <c r="E102" s="53"/>
      <c r="F102" s="54"/>
      <c r="G102" s="53"/>
      <c r="H102" s="54"/>
      <c r="I102" s="53"/>
      <c r="J102" s="54"/>
      <c r="K102" s="55"/>
    </row>
    <row r="103" spans="1:11" x14ac:dyDescent="0.2">
      <c r="A103" s="18" t="s">
        <v>10</v>
      </c>
      <c r="B103" s="7">
        <v>1</v>
      </c>
      <c r="C103" s="7" t="s">
        <v>6</v>
      </c>
      <c r="D103" s="29">
        <v>1000</v>
      </c>
      <c r="E103" s="30">
        <v>0</v>
      </c>
      <c r="F103" s="41">
        <f t="shared" ref="F103:F112" si="33">D103*E103</f>
        <v>0</v>
      </c>
      <c r="G103" s="30">
        <v>12</v>
      </c>
      <c r="H103" s="41">
        <f t="shared" ref="H103:H112" si="34">D103*G103</f>
        <v>12000</v>
      </c>
      <c r="I103" s="30">
        <f t="shared" ref="I103:I112" si="35">SUM(E103,G103)</f>
        <v>12</v>
      </c>
      <c r="J103" s="41">
        <f t="shared" ref="J103:J112" si="36">F103+H103</f>
        <v>12000</v>
      </c>
      <c r="K103" s="33"/>
    </row>
    <row r="104" spans="1:11" x14ac:dyDescent="0.2">
      <c r="A104" s="18"/>
      <c r="B104" s="7">
        <v>1</v>
      </c>
      <c r="C104" s="7" t="s">
        <v>11</v>
      </c>
      <c r="D104" s="29">
        <v>1000</v>
      </c>
      <c r="E104" s="30">
        <v>0</v>
      </c>
      <c r="F104" s="41">
        <f>D104*E104</f>
        <v>0</v>
      </c>
      <c r="G104" s="30"/>
      <c r="H104" s="41">
        <f>D104*G104</f>
        <v>0</v>
      </c>
      <c r="I104" s="30">
        <f>SUM(E104,G104)</f>
        <v>0</v>
      </c>
      <c r="J104" s="41">
        <f t="shared" si="36"/>
        <v>0</v>
      </c>
      <c r="K104" s="33"/>
    </row>
    <row r="105" spans="1:11" x14ac:dyDescent="0.2">
      <c r="A105" s="18"/>
      <c r="B105" s="7"/>
      <c r="C105" s="7"/>
      <c r="D105" s="29"/>
      <c r="E105" s="30"/>
      <c r="F105" s="41">
        <f t="shared" si="33"/>
        <v>0</v>
      </c>
      <c r="G105" s="30"/>
      <c r="H105" s="41">
        <f t="shared" si="34"/>
        <v>0</v>
      </c>
      <c r="I105" s="30">
        <f t="shared" si="35"/>
        <v>0</v>
      </c>
      <c r="J105" s="41">
        <f t="shared" si="36"/>
        <v>0</v>
      </c>
      <c r="K105" s="33"/>
    </row>
    <row r="106" spans="1:11" x14ac:dyDescent="0.2">
      <c r="A106" s="18"/>
      <c r="B106" s="7"/>
      <c r="C106" s="7"/>
      <c r="D106" s="29"/>
      <c r="E106" s="30"/>
      <c r="F106" s="41">
        <f t="shared" si="33"/>
        <v>0</v>
      </c>
      <c r="G106" s="30"/>
      <c r="H106" s="41">
        <f t="shared" si="34"/>
        <v>0</v>
      </c>
      <c r="I106" s="30">
        <f t="shared" si="35"/>
        <v>0</v>
      </c>
      <c r="J106" s="41">
        <f t="shared" si="36"/>
        <v>0</v>
      </c>
      <c r="K106" s="33"/>
    </row>
    <row r="107" spans="1:11" x14ac:dyDescent="0.2">
      <c r="A107" s="18"/>
      <c r="B107" s="7"/>
      <c r="C107" s="7"/>
      <c r="D107" s="29"/>
      <c r="E107" s="30"/>
      <c r="F107" s="41">
        <f t="shared" si="33"/>
        <v>0</v>
      </c>
      <c r="G107" s="30"/>
      <c r="H107" s="41">
        <f t="shared" si="34"/>
        <v>0</v>
      </c>
      <c r="I107" s="30">
        <f t="shared" si="35"/>
        <v>0</v>
      </c>
      <c r="J107" s="41">
        <f t="shared" si="36"/>
        <v>0</v>
      </c>
      <c r="K107" s="33"/>
    </row>
    <row r="108" spans="1:11" x14ac:dyDescent="0.2">
      <c r="A108" s="18"/>
      <c r="B108" s="7"/>
      <c r="C108" s="7"/>
      <c r="D108" s="29"/>
      <c r="E108" s="30"/>
      <c r="F108" s="41">
        <f t="shared" si="33"/>
        <v>0</v>
      </c>
      <c r="G108" s="30"/>
      <c r="H108" s="41">
        <f t="shared" si="34"/>
        <v>0</v>
      </c>
      <c r="I108" s="30">
        <f t="shared" si="35"/>
        <v>0</v>
      </c>
      <c r="J108" s="41">
        <f t="shared" si="36"/>
        <v>0</v>
      </c>
      <c r="K108" s="33"/>
    </row>
    <row r="109" spans="1:11" x14ac:dyDescent="0.2">
      <c r="A109" s="18"/>
      <c r="B109" s="7"/>
      <c r="C109" s="7"/>
      <c r="D109" s="29"/>
      <c r="E109" s="30"/>
      <c r="F109" s="41">
        <f t="shared" si="33"/>
        <v>0</v>
      </c>
      <c r="G109" s="30"/>
      <c r="H109" s="41">
        <f t="shared" si="34"/>
        <v>0</v>
      </c>
      <c r="I109" s="30">
        <f t="shared" si="35"/>
        <v>0</v>
      </c>
      <c r="J109" s="41">
        <f t="shared" si="36"/>
        <v>0</v>
      </c>
      <c r="K109" s="33"/>
    </row>
    <row r="110" spans="1:11" x14ac:dyDescent="0.2">
      <c r="A110" s="18"/>
      <c r="B110" s="7"/>
      <c r="C110" s="7"/>
      <c r="D110" s="103"/>
      <c r="E110" s="113"/>
      <c r="F110" s="41">
        <f t="shared" si="33"/>
        <v>0</v>
      </c>
      <c r="G110" s="113"/>
      <c r="H110" s="41">
        <f t="shared" si="34"/>
        <v>0</v>
      </c>
      <c r="I110" s="113">
        <f t="shared" si="35"/>
        <v>0</v>
      </c>
      <c r="J110" s="41">
        <f t="shared" si="36"/>
        <v>0</v>
      </c>
      <c r="K110" s="33"/>
    </row>
    <row r="111" spans="1:11" x14ac:dyDescent="0.2">
      <c r="A111" s="18"/>
      <c r="B111" s="7"/>
      <c r="C111" s="7"/>
      <c r="D111" s="29"/>
      <c r="E111" s="30"/>
      <c r="F111" s="41">
        <f t="shared" si="33"/>
        <v>0</v>
      </c>
      <c r="G111" s="30"/>
      <c r="H111" s="41">
        <f t="shared" si="34"/>
        <v>0</v>
      </c>
      <c r="I111" s="30">
        <f t="shared" si="35"/>
        <v>0</v>
      </c>
      <c r="J111" s="41">
        <f t="shared" si="36"/>
        <v>0</v>
      </c>
      <c r="K111" s="33"/>
    </row>
    <row r="112" spans="1:11" x14ac:dyDescent="0.2">
      <c r="A112" s="18"/>
      <c r="B112" s="7"/>
      <c r="C112" s="7"/>
      <c r="D112" s="29"/>
      <c r="E112" s="30"/>
      <c r="F112" s="41">
        <f t="shared" si="33"/>
        <v>0</v>
      </c>
      <c r="G112" s="30"/>
      <c r="H112" s="41">
        <f t="shared" si="34"/>
        <v>0</v>
      </c>
      <c r="I112" s="30">
        <f t="shared" si="35"/>
        <v>0</v>
      </c>
      <c r="J112" s="41">
        <f t="shared" si="36"/>
        <v>0</v>
      </c>
      <c r="K112" s="33"/>
    </row>
    <row r="113" spans="1:11" s="68" customFormat="1" ht="15" x14ac:dyDescent="0.2">
      <c r="A113" s="154" t="s">
        <v>35</v>
      </c>
      <c r="B113" s="155"/>
      <c r="C113" s="155"/>
      <c r="D113" s="156"/>
      <c r="E113" s="204"/>
      <c r="F113" s="158">
        <f>SUM(F103:F112)</f>
        <v>0</v>
      </c>
      <c r="G113" s="157"/>
      <c r="H113" s="158">
        <f>SUM(H103:H112)</f>
        <v>12000</v>
      </c>
      <c r="I113" s="157">
        <f>SUM(E113,G113)</f>
        <v>0</v>
      </c>
      <c r="J113" s="158">
        <f>SUM(J103:J112)</f>
        <v>12000</v>
      </c>
      <c r="K113" s="67"/>
    </row>
    <row r="114" spans="1:11" x14ac:dyDescent="0.2">
      <c r="A114" s="218"/>
      <c r="B114" s="219"/>
      <c r="C114" s="219"/>
      <c r="D114" s="220"/>
      <c r="E114" s="221"/>
      <c r="F114" s="222"/>
      <c r="G114" s="221"/>
      <c r="H114" s="222"/>
      <c r="I114" s="221"/>
      <c r="J114" s="222"/>
      <c r="K114" s="33"/>
    </row>
    <row r="115" spans="1:11" s="5" customFormat="1" x14ac:dyDescent="0.2">
      <c r="A115" s="10" t="s">
        <v>66</v>
      </c>
      <c r="B115" s="56"/>
      <c r="C115" s="56"/>
      <c r="D115" s="57"/>
      <c r="E115" s="58"/>
      <c r="F115" s="59"/>
      <c r="G115" s="58"/>
      <c r="H115" s="59"/>
      <c r="I115" s="58"/>
      <c r="J115" s="59"/>
      <c r="K115" s="55"/>
    </row>
    <row r="116" spans="1:11" x14ac:dyDescent="0.2">
      <c r="A116" s="16" t="s">
        <v>48</v>
      </c>
      <c r="B116" s="7">
        <v>1</v>
      </c>
      <c r="C116" s="7" t="s">
        <v>11</v>
      </c>
      <c r="D116" s="29">
        <v>1000</v>
      </c>
      <c r="E116" s="30">
        <v>0</v>
      </c>
      <c r="F116" s="41">
        <f>D116*E116</f>
        <v>0</v>
      </c>
      <c r="G116" s="30"/>
      <c r="H116" s="41">
        <f>D116*G116</f>
        <v>0</v>
      </c>
      <c r="I116" s="30">
        <f>SUM(E116,G116)</f>
        <v>0</v>
      </c>
      <c r="J116" s="41">
        <f>F116+H116</f>
        <v>0</v>
      </c>
      <c r="K116" s="33"/>
    </row>
    <row r="117" spans="1:11" x14ac:dyDescent="0.2">
      <c r="A117" s="18"/>
      <c r="B117" s="7"/>
      <c r="C117" s="7"/>
      <c r="D117" s="103"/>
      <c r="E117" s="113"/>
      <c r="F117" s="41">
        <f>D117*E117</f>
        <v>0</v>
      </c>
      <c r="G117" s="113"/>
      <c r="H117" s="41">
        <f>D117*G117</f>
        <v>0</v>
      </c>
      <c r="I117" s="113">
        <f>SUM(E117,G117)</f>
        <v>0</v>
      </c>
      <c r="J117" s="41">
        <f>F117+H117</f>
        <v>0</v>
      </c>
      <c r="K117" s="33"/>
    </row>
    <row r="118" spans="1:11" s="11" customFormat="1" x14ac:dyDescent="0.2">
      <c r="A118" s="18"/>
      <c r="B118" s="7"/>
      <c r="C118" s="7"/>
      <c r="D118" s="29"/>
      <c r="E118" s="30"/>
      <c r="F118" s="41">
        <f>D118*E118</f>
        <v>0</v>
      </c>
      <c r="G118" s="30"/>
      <c r="H118" s="41">
        <f>D118*G118</f>
        <v>0</v>
      </c>
      <c r="I118" s="30">
        <f>SUM(E118,G118)</f>
        <v>0</v>
      </c>
      <c r="J118" s="41">
        <f>F118+H118</f>
        <v>0</v>
      </c>
      <c r="K118" s="36"/>
    </row>
    <row r="119" spans="1:11" s="66" customFormat="1" ht="18.75" x14ac:dyDescent="0.2">
      <c r="A119" s="154" t="s">
        <v>49</v>
      </c>
      <c r="B119" s="155"/>
      <c r="C119" s="155"/>
      <c r="D119" s="156"/>
      <c r="E119" s="204">
        <f>SUM(E116:E118)</f>
        <v>0</v>
      </c>
      <c r="F119" s="158">
        <f>SUM(F116:F118)</f>
        <v>0</v>
      </c>
      <c r="G119" s="157">
        <f>SUM(G116:G118)</f>
        <v>0</v>
      </c>
      <c r="H119" s="158">
        <f>SUM(H116:H118)</f>
        <v>0</v>
      </c>
      <c r="I119" s="157">
        <f>SUM(E119,G119)</f>
        <v>0</v>
      </c>
      <c r="J119" s="158">
        <f>SUM(F119,H119)</f>
        <v>0</v>
      </c>
      <c r="K119" s="65"/>
    </row>
    <row r="120" spans="1:11" s="15" customFormat="1" ht="18" x14ac:dyDescent="0.2">
      <c r="A120" s="206"/>
      <c r="B120" s="207"/>
      <c r="C120" s="207"/>
      <c r="D120" s="208"/>
      <c r="E120" s="209"/>
      <c r="F120" s="210"/>
      <c r="G120" s="211"/>
      <c r="H120" s="210"/>
      <c r="I120" s="211"/>
      <c r="J120" s="210"/>
      <c r="K120" s="38"/>
    </row>
    <row r="121" spans="1:11" s="66" customFormat="1" ht="18.75" x14ac:dyDescent="0.2">
      <c r="A121" s="10" t="s">
        <v>67</v>
      </c>
      <c r="B121" s="60"/>
      <c r="C121" s="60"/>
      <c r="D121" s="61"/>
      <c r="E121" s="62"/>
      <c r="F121" s="63"/>
      <c r="G121" s="64"/>
      <c r="H121" s="63"/>
      <c r="I121" s="64"/>
      <c r="J121" s="63"/>
      <c r="K121" s="65"/>
    </row>
    <row r="122" spans="1:11" x14ac:dyDescent="0.2">
      <c r="A122" s="16" t="s">
        <v>68</v>
      </c>
      <c r="B122" s="12"/>
      <c r="C122" s="12"/>
      <c r="D122" s="21"/>
      <c r="E122" s="26"/>
      <c r="F122" s="42"/>
      <c r="G122" s="26"/>
      <c r="H122" s="42"/>
      <c r="I122" s="26"/>
      <c r="J122" s="42"/>
      <c r="K122" s="33"/>
    </row>
    <row r="123" spans="1:11" x14ac:dyDescent="0.2">
      <c r="A123" s="18" t="s">
        <v>12</v>
      </c>
      <c r="B123" s="7">
        <v>5</v>
      </c>
      <c r="C123" s="7" t="s">
        <v>8</v>
      </c>
      <c r="D123" s="29">
        <v>500</v>
      </c>
      <c r="E123" s="30">
        <v>0</v>
      </c>
      <c r="F123" s="41">
        <f>D123*E123</f>
        <v>0</v>
      </c>
      <c r="G123" s="30"/>
      <c r="H123" s="41">
        <f>D123*G123</f>
        <v>0</v>
      </c>
      <c r="I123" s="30">
        <f t="shared" ref="I123:J126" si="37">SUM(E123,G123)</f>
        <v>0</v>
      </c>
      <c r="J123" s="41">
        <f t="shared" si="37"/>
        <v>0</v>
      </c>
      <c r="K123" s="33"/>
    </row>
    <row r="124" spans="1:11" x14ac:dyDescent="0.2">
      <c r="A124" s="18" t="s">
        <v>15</v>
      </c>
      <c r="B124" s="7">
        <v>5</v>
      </c>
      <c r="C124" s="7" t="s">
        <v>7</v>
      </c>
      <c r="D124" s="29">
        <v>150</v>
      </c>
      <c r="E124" s="30">
        <v>0</v>
      </c>
      <c r="F124" s="41">
        <f>D124*E124</f>
        <v>0</v>
      </c>
      <c r="G124" s="30"/>
      <c r="H124" s="41">
        <f>D124*G124</f>
        <v>0</v>
      </c>
      <c r="I124" s="30">
        <f t="shared" si="37"/>
        <v>0</v>
      </c>
      <c r="J124" s="41">
        <f t="shared" si="37"/>
        <v>0</v>
      </c>
      <c r="K124" s="33"/>
    </row>
    <row r="125" spans="1:11" s="11" customFormat="1" x14ac:dyDescent="0.2">
      <c r="A125" s="18" t="s">
        <v>13</v>
      </c>
      <c r="B125" s="7">
        <v>5</v>
      </c>
      <c r="C125" s="7" t="s">
        <v>14</v>
      </c>
      <c r="D125" s="29">
        <v>250</v>
      </c>
      <c r="E125" s="30">
        <v>0</v>
      </c>
      <c r="F125" s="41">
        <f>D125*E125</f>
        <v>0</v>
      </c>
      <c r="G125" s="30"/>
      <c r="H125" s="41">
        <f>D125*G125</f>
        <v>0</v>
      </c>
      <c r="I125" s="30">
        <f t="shared" si="37"/>
        <v>0</v>
      </c>
      <c r="J125" s="41">
        <f t="shared" si="37"/>
        <v>0</v>
      </c>
      <c r="K125" s="36"/>
    </row>
    <row r="126" spans="1:11" s="68" customFormat="1" ht="15" x14ac:dyDescent="0.2">
      <c r="A126" s="205" t="s">
        <v>69</v>
      </c>
      <c r="B126" s="144">
        <f>SUM(B123:B125)</f>
        <v>15</v>
      </c>
      <c r="C126" s="144"/>
      <c r="D126" s="145">
        <f>SUM(D123:D125)</f>
        <v>900</v>
      </c>
      <c r="E126" s="146">
        <f>SUM(E123:E125)</f>
        <v>0</v>
      </c>
      <c r="F126" s="147">
        <f>SUM(F123:F125)</f>
        <v>0</v>
      </c>
      <c r="G126" s="146">
        <f>SUM(G123:G125)</f>
        <v>0</v>
      </c>
      <c r="H126" s="147">
        <f>SUM(H123:H125)</f>
        <v>0</v>
      </c>
      <c r="I126" s="146">
        <f t="shared" si="37"/>
        <v>0</v>
      </c>
      <c r="J126" s="147">
        <f t="shared" si="37"/>
        <v>0</v>
      </c>
      <c r="K126" s="67"/>
    </row>
    <row r="127" spans="1:11" x14ac:dyDescent="0.2">
      <c r="A127" s="16" t="s">
        <v>70</v>
      </c>
      <c r="B127" s="12"/>
      <c r="C127" s="12"/>
      <c r="D127" s="21"/>
      <c r="E127" s="26"/>
      <c r="F127" s="42"/>
      <c r="G127" s="26"/>
      <c r="H127" s="42"/>
      <c r="I127" s="26"/>
      <c r="J127" s="42"/>
      <c r="K127" s="33"/>
    </row>
    <row r="128" spans="1:11" x14ac:dyDescent="0.2">
      <c r="A128" s="18" t="s">
        <v>17</v>
      </c>
      <c r="B128" s="7">
        <v>5</v>
      </c>
      <c r="C128" s="7" t="s">
        <v>8</v>
      </c>
      <c r="D128" s="29">
        <v>500</v>
      </c>
      <c r="E128" s="30">
        <v>0</v>
      </c>
      <c r="F128" s="41">
        <f>D128*E128</f>
        <v>0</v>
      </c>
      <c r="G128" s="30"/>
      <c r="H128" s="41">
        <f>D128*G128</f>
        <v>0</v>
      </c>
      <c r="I128" s="30">
        <f t="shared" ref="I128:J131" si="38">SUM(E128,G128)</f>
        <v>0</v>
      </c>
      <c r="J128" s="41">
        <f t="shared" si="38"/>
        <v>0</v>
      </c>
      <c r="K128" s="33"/>
    </row>
    <row r="129" spans="1:16" x14ac:dyDescent="0.2">
      <c r="A129" s="18" t="s">
        <v>18</v>
      </c>
      <c r="B129" s="7">
        <v>5</v>
      </c>
      <c r="C129" s="7" t="s">
        <v>7</v>
      </c>
      <c r="D129" s="29">
        <v>150</v>
      </c>
      <c r="E129" s="30">
        <v>0</v>
      </c>
      <c r="F129" s="41">
        <f>D129*E129</f>
        <v>0</v>
      </c>
      <c r="G129" s="30"/>
      <c r="H129" s="41">
        <f>D129*G129</f>
        <v>0</v>
      </c>
      <c r="I129" s="30">
        <f t="shared" si="38"/>
        <v>0</v>
      </c>
      <c r="J129" s="41">
        <f t="shared" si="38"/>
        <v>0</v>
      </c>
      <c r="K129" s="33"/>
    </row>
    <row r="130" spans="1:16" s="11" customFormat="1" x14ac:dyDescent="0.2">
      <c r="A130" s="18" t="s">
        <v>19</v>
      </c>
      <c r="B130" s="7">
        <v>5</v>
      </c>
      <c r="C130" s="7" t="s">
        <v>14</v>
      </c>
      <c r="D130" s="29">
        <v>250</v>
      </c>
      <c r="E130" s="30">
        <v>0</v>
      </c>
      <c r="F130" s="41">
        <f>D130*E130</f>
        <v>0</v>
      </c>
      <c r="G130" s="30"/>
      <c r="H130" s="41">
        <f>D130*G130</f>
        <v>0</v>
      </c>
      <c r="I130" s="30">
        <f t="shared" si="38"/>
        <v>0</v>
      </c>
      <c r="J130" s="41">
        <f t="shared" si="38"/>
        <v>0</v>
      </c>
      <c r="K130" s="36"/>
    </row>
    <row r="131" spans="1:16" s="15" customFormat="1" ht="18" x14ac:dyDescent="0.2">
      <c r="A131" s="205" t="s">
        <v>71</v>
      </c>
      <c r="B131" s="144">
        <f>SUM(B128:B130)</f>
        <v>15</v>
      </c>
      <c r="C131" s="144"/>
      <c r="D131" s="145">
        <f>SUM(D128:D130)</f>
        <v>900</v>
      </c>
      <c r="E131" s="146">
        <f>SUM(E128:E130)</f>
        <v>0</v>
      </c>
      <c r="F131" s="147">
        <f>SUM(F128:F130)</f>
        <v>0</v>
      </c>
      <c r="G131" s="146">
        <f>SUM(G128:G130)</f>
        <v>0</v>
      </c>
      <c r="H131" s="147">
        <f>SUM(H128:H130)</f>
        <v>0</v>
      </c>
      <c r="I131" s="146">
        <f t="shared" si="38"/>
        <v>0</v>
      </c>
      <c r="J131" s="147">
        <f t="shared" si="38"/>
        <v>0</v>
      </c>
      <c r="K131" s="43"/>
    </row>
    <row r="132" spans="1:16" s="15" customFormat="1" ht="18" x14ac:dyDescent="0.2">
      <c r="A132" s="212"/>
      <c r="B132" s="213"/>
      <c r="C132" s="213"/>
      <c r="D132" s="214"/>
      <c r="E132" s="215"/>
      <c r="F132" s="216"/>
      <c r="G132" s="217"/>
      <c r="H132" s="216"/>
      <c r="I132" s="217"/>
      <c r="J132" s="216"/>
      <c r="K132" s="38"/>
    </row>
    <row r="133" spans="1:16" s="66" customFormat="1" ht="18.75" x14ac:dyDescent="0.2">
      <c r="A133" s="154" t="s">
        <v>72</v>
      </c>
      <c r="B133" s="155"/>
      <c r="C133" s="155"/>
      <c r="D133" s="156">
        <f>SUM(D131,D126)</f>
        <v>1800</v>
      </c>
      <c r="E133" s="156"/>
      <c r="F133" s="156">
        <f t="shared" ref="F133:J133" si="39">SUM(F131,F126)</f>
        <v>0</v>
      </c>
      <c r="G133" s="156"/>
      <c r="H133" s="156">
        <f t="shared" si="39"/>
        <v>0</v>
      </c>
      <c r="I133" s="156"/>
      <c r="J133" s="156">
        <f t="shared" si="39"/>
        <v>0</v>
      </c>
      <c r="K133" s="65"/>
    </row>
    <row r="134" spans="1:16" s="15" customFormat="1" ht="18" x14ac:dyDescent="0.2">
      <c r="A134" s="206"/>
      <c r="B134" s="207"/>
      <c r="C134" s="207"/>
      <c r="D134" s="208"/>
      <c r="E134" s="252"/>
      <c r="F134" s="208"/>
      <c r="G134" s="252"/>
      <c r="H134" s="208"/>
      <c r="I134" s="252"/>
      <c r="J134" s="208"/>
      <c r="K134" s="38"/>
    </row>
    <row r="135" spans="1:16" s="15" customFormat="1" ht="18" x14ac:dyDescent="0.2">
      <c r="A135" s="10" t="s">
        <v>74</v>
      </c>
      <c r="B135" s="2"/>
      <c r="C135" s="2"/>
      <c r="D135" s="28"/>
      <c r="E135" s="50"/>
      <c r="F135" s="28"/>
      <c r="G135" s="50"/>
      <c r="H135" s="28"/>
      <c r="I135" s="50"/>
      <c r="J135" s="28"/>
      <c r="K135" s="38"/>
    </row>
    <row r="136" spans="1:16" s="15" customFormat="1" ht="18" x14ac:dyDescent="0.2">
      <c r="A136" s="16" t="s">
        <v>75</v>
      </c>
      <c r="B136" s="7">
        <v>5</v>
      </c>
      <c r="C136" s="7" t="s">
        <v>8</v>
      </c>
      <c r="D136" s="29">
        <v>500</v>
      </c>
      <c r="E136" s="30">
        <v>0</v>
      </c>
      <c r="F136" s="41">
        <f>D136*E136</f>
        <v>0</v>
      </c>
      <c r="G136" s="30"/>
      <c r="H136" s="41">
        <f>D136*G136</f>
        <v>0</v>
      </c>
      <c r="I136" s="30">
        <f t="shared" ref="I136:J136" si="40">SUM(E136,G136)</f>
        <v>0</v>
      </c>
      <c r="J136" s="41">
        <f t="shared" si="40"/>
        <v>0</v>
      </c>
      <c r="K136" s="38"/>
    </row>
    <row r="137" spans="1:16" s="15" customFormat="1" ht="18" x14ac:dyDescent="0.2">
      <c r="A137" s="10"/>
      <c r="B137" s="2"/>
      <c r="C137" s="2"/>
      <c r="D137" s="28"/>
      <c r="E137" s="50"/>
      <c r="F137" s="28"/>
      <c r="G137" s="50"/>
      <c r="H137" s="28"/>
      <c r="I137" s="50"/>
      <c r="J137" s="28"/>
      <c r="K137" s="38"/>
    </row>
    <row r="138" spans="1:16" s="15" customFormat="1" ht="18" x14ac:dyDescent="0.2">
      <c r="A138" s="10"/>
      <c r="B138" s="2"/>
      <c r="C138" s="2"/>
      <c r="D138" s="28"/>
      <c r="E138" s="50"/>
      <c r="F138" s="28"/>
      <c r="G138" s="50"/>
      <c r="H138" s="28"/>
      <c r="I138" s="50"/>
      <c r="J138" s="28"/>
      <c r="K138" s="38"/>
    </row>
    <row r="139" spans="1:16" s="15" customFormat="1" ht="18" x14ac:dyDescent="0.2">
      <c r="A139" s="154" t="s">
        <v>73</v>
      </c>
      <c r="B139" s="155">
        <f>SUM(B136:B138)</f>
        <v>5</v>
      </c>
      <c r="C139" s="155"/>
      <c r="D139" s="156">
        <f>SUM(D136:D138)</f>
        <v>500</v>
      </c>
      <c r="E139" s="157">
        <f>SUM(E136:E138)</f>
        <v>0</v>
      </c>
      <c r="F139" s="158">
        <f>SUM(F136:F138)</f>
        <v>0</v>
      </c>
      <c r="G139" s="157">
        <f>SUM(G136:G138)</f>
        <v>0</v>
      </c>
      <c r="H139" s="158">
        <f>SUM(H136:H138)</f>
        <v>0</v>
      </c>
      <c r="I139" s="157">
        <f t="shared" ref="I139:J139" si="41">SUM(E139,G139)</f>
        <v>0</v>
      </c>
      <c r="J139" s="158">
        <f t="shared" si="41"/>
        <v>0</v>
      </c>
      <c r="K139" s="38"/>
    </row>
    <row r="140" spans="1:16" s="3" customFormat="1" ht="15.75" x14ac:dyDescent="0.25">
      <c r="A140" s="164" t="s">
        <v>25</v>
      </c>
      <c r="B140" s="167"/>
      <c r="C140" s="167"/>
      <c r="D140" s="168"/>
      <c r="E140" s="169"/>
      <c r="F140" s="162">
        <f>SUM(F133,F119,F113,F139)</f>
        <v>0</v>
      </c>
      <c r="G140" s="162"/>
      <c r="H140" s="162">
        <f>SUM(H133,H119,H113,H139)</f>
        <v>12000</v>
      </c>
      <c r="I140" s="162"/>
      <c r="J140" s="162">
        <f>SUM(J133,J119,J113,J139)</f>
        <v>12000</v>
      </c>
      <c r="K140" s="23"/>
      <c r="L140" s="13"/>
      <c r="M140" s="13"/>
      <c r="N140" s="13"/>
      <c r="O140" s="13"/>
      <c r="P140" s="13"/>
    </row>
    <row r="141" spans="1:16" s="140" customFormat="1" ht="15.75" x14ac:dyDescent="0.25">
      <c r="A141" s="230"/>
      <c r="B141" s="231"/>
      <c r="C141" s="231"/>
      <c r="D141" s="232"/>
      <c r="E141" s="235"/>
      <c r="F141" s="234"/>
      <c r="G141" s="236"/>
      <c r="H141" s="234"/>
      <c r="I141" s="236"/>
      <c r="J141" s="234"/>
      <c r="K141" s="138"/>
      <c r="L141" s="139"/>
      <c r="M141" s="139"/>
      <c r="N141" s="139"/>
      <c r="O141" s="139"/>
      <c r="P141" s="139"/>
    </row>
    <row r="142" spans="1:16" s="112" customFormat="1" ht="18" x14ac:dyDescent="0.25">
      <c r="A142" s="15" t="s">
        <v>92</v>
      </c>
      <c r="B142" s="97"/>
      <c r="C142" s="97"/>
      <c r="D142" s="98"/>
      <c r="E142" s="99"/>
      <c r="F142" s="100"/>
      <c r="G142" s="99"/>
      <c r="H142" s="100"/>
      <c r="I142" s="99"/>
      <c r="J142" s="100"/>
      <c r="K142" s="111"/>
    </row>
    <row r="143" spans="1:16" ht="25.5" x14ac:dyDescent="0.2">
      <c r="A143" s="18" t="s">
        <v>82</v>
      </c>
      <c r="B143" s="7">
        <v>1</v>
      </c>
      <c r="C143" s="106" t="s">
        <v>46</v>
      </c>
      <c r="D143" s="29">
        <v>100000</v>
      </c>
      <c r="E143" s="30">
        <v>0</v>
      </c>
      <c r="F143" s="41">
        <f>E143*D143*B143</f>
        <v>0</v>
      </c>
      <c r="G143" s="30">
        <v>2</v>
      </c>
      <c r="H143" s="41">
        <f>G143*D143*B143</f>
        <v>200000</v>
      </c>
      <c r="I143" s="30">
        <f t="shared" ref="I143:I145" si="42">SUM(E143,G143)</f>
        <v>2</v>
      </c>
      <c r="J143" s="41">
        <f>F143+H143</f>
        <v>200000</v>
      </c>
      <c r="K143" s="33"/>
    </row>
    <row r="144" spans="1:16" ht="24.75" customHeight="1" x14ac:dyDescent="0.2">
      <c r="A144" s="18" t="s">
        <v>82</v>
      </c>
      <c r="B144" s="18" t="s">
        <v>82</v>
      </c>
      <c r="C144" s="7" t="s">
        <v>16</v>
      </c>
      <c r="D144" s="29">
        <v>500</v>
      </c>
      <c r="E144" s="30">
        <v>0</v>
      </c>
      <c r="F144" s="41">
        <f>D144*E144</f>
        <v>0</v>
      </c>
      <c r="G144" s="30"/>
      <c r="H144" s="41">
        <f>D144*G144</f>
        <v>0</v>
      </c>
      <c r="I144" s="30">
        <f t="shared" si="42"/>
        <v>0</v>
      </c>
      <c r="J144" s="41">
        <f>F144+H144</f>
        <v>0</v>
      </c>
      <c r="K144" s="33"/>
    </row>
    <row r="145" spans="1:11" s="15" customFormat="1" ht="21" customHeight="1" x14ac:dyDescent="0.2">
      <c r="A145" s="164" t="s">
        <v>26</v>
      </c>
      <c r="B145" s="167"/>
      <c r="C145" s="167"/>
      <c r="D145" s="168"/>
      <c r="E145" s="169"/>
      <c r="F145" s="162">
        <f>SUM(F98:F144)</f>
        <v>0</v>
      </c>
      <c r="G145" s="169">
        <f>SUM(G98:G144)</f>
        <v>14</v>
      </c>
      <c r="H145" s="162">
        <f>SUM(H98:H144)</f>
        <v>236000</v>
      </c>
      <c r="I145" s="169">
        <f t="shared" si="42"/>
        <v>14</v>
      </c>
      <c r="J145" s="162">
        <f>SUM(F145,H145)</f>
        <v>236000</v>
      </c>
      <c r="K145" s="38"/>
    </row>
    <row r="146" spans="1:11" s="74" customFormat="1" ht="18" x14ac:dyDescent="0.25">
      <c r="A146" s="15" t="s">
        <v>93</v>
      </c>
      <c r="B146" s="97"/>
      <c r="C146" s="97"/>
      <c r="D146" s="98"/>
      <c r="E146" s="99"/>
      <c r="F146" s="100"/>
      <c r="G146" s="99"/>
      <c r="H146" s="100"/>
      <c r="I146" s="99"/>
      <c r="J146" s="100"/>
      <c r="K146" s="75"/>
    </row>
    <row r="147" spans="1:11" x14ac:dyDescent="0.2">
      <c r="A147" s="101" t="s">
        <v>81</v>
      </c>
      <c r="B147" s="7"/>
      <c r="C147" s="7" t="s">
        <v>6</v>
      </c>
      <c r="D147" s="29"/>
      <c r="E147" s="30"/>
      <c r="F147" s="41">
        <f>D147*E147</f>
        <v>0</v>
      </c>
      <c r="G147" s="30"/>
      <c r="H147" s="41">
        <f>D147*G147</f>
        <v>0</v>
      </c>
      <c r="I147" s="30">
        <f>SUM(E147,G147)</f>
        <v>0</v>
      </c>
      <c r="J147" s="41">
        <f>F147+H147</f>
        <v>0</v>
      </c>
      <c r="K147" s="33"/>
    </row>
    <row r="148" spans="1:11" x14ac:dyDescent="0.2">
      <c r="A148" s="101" t="s">
        <v>81</v>
      </c>
      <c r="B148" s="7"/>
      <c r="C148" s="7" t="s">
        <v>6</v>
      </c>
      <c r="D148" s="29"/>
      <c r="E148" s="30"/>
      <c r="F148" s="41">
        <f>D148*E148</f>
        <v>0</v>
      </c>
      <c r="G148" s="30"/>
      <c r="H148" s="41">
        <f>D148*G148</f>
        <v>0</v>
      </c>
      <c r="I148" s="30">
        <f>SUM(E148,G148)</f>
        <v>0</v>
      </c>
      <c r="J148" s="41">
        <f>F148+H148</f>
        <v>0</v>
      </c>
      <c r="K148" s="33"/>
    </row>
    <row r="149" spans="1:11" x14ac:dyDescent="0.2">
      <c r="A149" s="101"/>
      <c r="B149" s="7"/>
      <c r="C149" s="7" t="s">
        <v>7</v>
      </c>
      <c r="D149" s="29"/>
      <c r="E149" s="30"/>
      <c r="F149" s="41">
        <f>D149*E149</f>
        <v>0</v>
      </c>
      <c r="G149" s="113"/>
      <c r="H149" s="41">
        <f>D149*G149</f>
        <v>0</v>
      </c>
      <c r="I149" s="113">
        <f>SUM(E149,G149)</f>
        <v>0</v>
      </c>
      <c r="J149" s="41">
        <f>F149+H149</f>
        <v>0</v>
      </c>
      <c r="K149" s="33"/>
    </row>
    <row r="150" spans="1:11" s="15" customFormat="1" ht="18" x14ac:dyDescent="0.2">
      <c r="A150" s="164" t="s">
        <v>76</v>
      </c>
      <c r="B150" s="167"/>
      <c r="C150" s="167"/>
      <c r="D150" s="168"/>
      <c r="E150" s="169">
        <f>SUM(E147:E149)</f>
        <v>0</v>
      </c>
      <c r="F150" s="162">
        <f>SUM(F147:F149)</f>
        <v>0</v>
      </c>
      <c r="G150" s="169">
        <f>SUM(G147:G149)</f>
        <v>0</v>
      </c>
      <c r="H150" s="162">
        <f>SUM(H147:H149)</f>
        <v>0</v>
      </c>
      <c r="I150" s="169">
        <f>SUM(E150,G150)</f>
        <v>0</v>
      </c>
      <c r="J150" s="162">
        <f>SUM(F150,H150)</f>
        <v>0</v>
      </c>
      <c r="K150" s="38"/>
    </row>
    <row r="151" spans="1:11" s="142" customFormat="1" ht="18" x14ac:dyDescent="0.2">
      <c r="A151" s="230"/>
      <c r="B151" s="231"/>
      <c r="C151" s="231"/>
      <c r="D151" s="232"/>
      <c r="E151" s="235"/>
      <c r="F151" s="234"/>
      <c r="G151" s="237"/>
      <c r="H151" s="234"/>
      <c r="I151" s="237"/>
      <c r="J151" s="234"/>
      <c r="K151" s="141"/>
    </row>
    <row r="152" spans="1:11" s="74" customFormat="1" ht="18" customHeight="1" x14ac:dyDescent="0.25">
      <c r="A152" s="170" t="s">
        <v>89</v>
      </c>
      <c r="B152" s="171"/>
      <c r="C152" s="171"/>
      <c r="D152" s="172"/>
      <c r="E152" s="173"/>
      <c r="F152" s="174">
        <f>SUM(F150,F145,F88,F140,F99,F83,F39,F33)</f>
        <v>0</v>
      </c>
      <c r="G152" s="174"/>
      <c r="H152" s="174">
        <f>SUM(H150,H145,H88,H140,H99,H83,H39,H33)</f>
        <v>283000</v>
      </c>
      <c r="I152" s="174"/>
      <c r="J152" s="174">
        <f>SUM(J150,J145,J88,J140,J99,J83,J39,J33)</f>
        <v>283000</v>
      </c>
      <c r="K152" s="76"/>
    </row>
    <row r="153" spans="1:11" s="17" customFormat="1" ht="15" customHeight="1" x14ac:dyDescent="0.25">
      <c r="A153" s="243"/>
      <c r="B153" s="244"/>
      <c r="C153" s="244"/>
      <c r="D153" s="245"/>
      <c r="E153" s="246"/>
      <c r="F153" s="247"/>
      <c r="G153" s="246"/>
      <c r="H153" s="247"/>
      <c r="I153" s="246"/>
      <c r="J153" s="247"/>
      <c r="K153" s="37"/>
    </row>
    <row r="154" spans="1:11" s="74" customFormat="1" ht="18" customHeight="1" x14ac:dyDescent="0.25">
      <c r="A154" s="120" t="s">
        <v>90</v>
      </c>
      <c r="B154" s="122"/>
      <c r="C154" s="122"/>
      <c r="D154" s="123"/>
      <c r="E154" s="124"/>
      <c r="F154" s="125"/>
      <c r="G154" s="124"/>
      <c r="H154" s="125"/>
      <c r="I154" s="124"/>
      <c r="J154" s="125"/>
      <c r="K154" s="75"/>
    </row>
    <row r="155" spans="1:11" s="3" customFormat="1" ht="18" customHeight="1" x14ac:dyDescent="0.25">
      <c r="A155" s="126" t="s">
        <v>47</v>
      </c>
      <c r="B155" s="181">
        <v>1</v>
      </c>
      <c r="C155" s="126" t="s">
        <v>34</v>
      </c>
      <c r="D155" s="182">
        <v>0.13</v>
      </c>
      <c r="E155" s="183">
        <f>F152</f>
        <v>0</v>
      </c>
      <c r="F155" s="184">
        <f>E155*D155</f>
        <v>0</v>
      </c>
      <c r="G155" s="183">
        <f>H152</f>
        <v>283000</v>
      </c>
      <c r="H155" s="184">
        <f>G155*D155</f>
        <v>36790</v>
      </c>
      <c r="I155" s="183">
        <f>J152</f>
        <v>283000</v>
      </c>
      <c r="J155" s="184">
        <f>I155*D155</f>
        <v>36790</v>
      </c>
      <c r="K155" s="23"/>
    </row>
    <row r="156" spans="1:11" s="3" customFormat="1" ht="18" customHeight="1" x14ac:dyDescent="0.25">
      <c r="A156" s="185" t="s">
        <v>88</v>
      </c>
      <c r="B156" s="175"/>
      <c r="C156" s="175"/>
      <c r="D156" s="176"/>
      <c r="E156" s="177"/>
      <c r="F156" s="178">
        <f>F155</f>
        <v>0</v>
      </c>
      <c r="G156" s="178"/>
      <c r="H156" s="178">
        <f t="shared" ref="H156:J156" si="43">H155</f>
        <v>36790</v>
      </c>
      <c r="I156" s="178"/>
      <c r="J156" s="178">
        <f t="shared" si="43"/>
        <v>36790</v>
      </c>
      <c r="K156" s="23"/>
    </row>
    <row r="157" spans="1:11" s="180" customFormat="1" ht="18" customHeight="1" x14ac:dyDescent="0.25">
      <c r="A157" s="238"/>
      <c r="B157" s="239"/>
      <c r="C157" s="239"/>
      <c r="D157" s="240"/>
      <c r="E157" s="241"/>
      <c r="F157" s="242"/>
      <c r="G157" s="241"/>
      <c r="H157" s="242"/>
      <c r="I157" s="241"/>
      <c r="J157" s="242"/>
      <c r="K157" s="179"/>
    </row>
    <row r="158" spans="1:11" s="114" customFormat="1" ht="18" x14ac:dyDescent="0.2">
      <c r="A158" s="170" t="s">
        <v>91</v>
      </c>
      <c r="B158" s="171"/>
      <c r="C158" s="171"/>
      <c r="D158" s="172"/>
      <c r="E158" s="173"/>
      <c r="F158" s="174">
        <f>F156+F152</f>
        <v>0</v>
      </c>
      <c r="G158" s="174"/>
      <c r="H158" s="174">
        <f t="shared" ref="H158:J158" si="44">H156+H152</f>
        <v>319790</v>
      </c>
      <c r="I158" s="174"/>
      <c r="J158" s="174">
        <f t="shared" si="44"/>
        <v>319790</v>
      </c>
      <c r="K158" s="115"/>
    </row>
    <row r="159" spans="1:11" ht="15" x14ac:dyDescent="0.2">
      <c r="A159" s="127"/>
      <c r="B159" s="128"/>
      <c r="C159" s="128"/>
      <c r="D159" s="129"/>
      <c r="E159" s="130"/>
      <c r="F159" s="131"/>
      <c r="G159" s="132"/>
      <c r="H159" s="131"/>
      <c r="I159" s="132"/>
      <c r="J159" s="131"/>
    </row>
    <row r="160" spans="1:11" x14ac:dyDescent="0.2">
      <c r="A160" s="133"/>
      <c r="B160" s="134"/>
      <c r="C160" s="134"/>
      <c r="D160" s="135"/>
      <c r="E160" s="136"/>
      <c r="F160" s="137"/>
      <c r="G160" s="136"/>
      <c r="H160" s="137"/>
      <c r="I160" s="136"/>
      <c r="J160" s="137"/>
    </row>
    <row r="161" spans="1:16" x14ac:dyDescent="0.2">
      <c r="A161" s="133"/>
      <c r="B161" s="134"/>
      <c r="C161" s="134"/>
      <c r="D161" s="135"/>
      <c r="E161" s="136"/>
      <c r="F161" s="137"/>
      <c r="G161" s="136"/>
      <c r="H161" s="137"/>
      <c r="I161" s="136"/>
      <c r="J161" s="137"/>
    </row>
    <row r="162" spans="1:16" s="116" customFormat="1" x14ac:dyDescent="0.2">
      <c r="A162" s="133"/>
      <c r="B162" s="134"/>
      <c r="C162" s="134"/>
      <c r="D162" s="135"/>
      <c r="E162" s="136"/>
      <c r="F162" s="137"/>
      <c r="G162" s="136"/>
      <c r="H162" s="137"/>
      <c r="I162" s="136"/>
      <c r="J162" s="137"/>
      <c r="L162" s="8"/>
      <c r="M162" s="8"/>
      <c r="N162" s="8"/>
      <c r="O162" s="8"/>
      <c r="P162" s="8"/>
    </row>
    <row r="163" spans="1:16" s="116" customFormat="1" x14ac:dyDescent="0.2">
      <c r="A163" s="133"/>
      <c r="B163" s="134"/>
      <c r="C163" s="134"/>
      <c r="D163" s="135"/>
      <c r="E163" s="136"/>
      <c r="F163" s="137"/>
      <c r="G163" s="136"/>
      <c r="H163" s="137"/>
      <c r="I163" s="136"/>
      <c r="J163" s="137"/>
      <c r="L163" s="8"/>
      <c r="M163" s="8"/>
      <c r="N163" s="8"/>
      <c r="O163" s="8"/>
      <c r="P163" s="8"/>
    </row>
    <row r="164" spans="1:16" s="116" customFormat="1" x14ac:dyDescent="0.2">
      <c r="A164" s="133"/>
      <c r="B164" s="134"/>
      <c r="C164" s="134"/>
      <c r="D164" s="135"/>
      <c r="E164" s="136"/>
      <c r="F164" s="137"/>
      <c r="G164" s="136"/>
      <c r="H164" s="137"/>
      <c r="I164" s="136"/>
      <c r="J164" s="137"/>
      <c r="L164" s="8"/>
      <c r="M164" s="8"/>
      <c r="N164" s="8"/>
      <c r="O164" s="8"/>
      <c r="P164" s="8"/>
    </row>
    <row r="165" spans="1:16" s="116" customFormat="1" x14ac:dyDescent="0.2">
      <c r="A165" s="133"/>
      <c r="B165" s="134"/>
      <c r="C165" s="134"/>
      <c r="D165" s="135"/>
      <c r="E165" s="136"/>
      <c r="F165" s="137"/>
      <c r="G165" s="136"/>
      <c r="H165" s="137"/>
      <c r="I165" s="136"/>
      <c r="J165" s="137"/>
      <c r="L165" s="8"/>
      <c r="M165" s="8"/>
      <c r="N165" s="8"/>
      <c r="O165" s="8"/>
      <c r="P165" s="8"/>
    </row>
    <row r="166" spans="1:16" s="116" customFormat="1" x14ac:dyDescent="0.2">
      <c r="A166" s="133"/>
      <c r="B166" s="134"/>
      <c r="C166" s="134"/>
      <c r="D166" s="135"/>
      <c r="E166" s="136"/>
      <c r="F166" s="137"/>
      <c r="G166" s="136"/>
      <c r="H166" s="137"/>
      <c r="I166" s="136"/>
      <c r="J166" s="137"/>
      <c r="L166" s="8"/>
      <c r="M166" s="8"/>
      <c r="N166" s="8"/>
      <c r="O166" s="8"/>
      <c r="P166" s="8"/>
    </row>
    <row r="167" spans="1:16" s="116" customFormat="1" x14ac:dyDescent="0.2">
      <c r="A167" s="133"/>
      <c r="B167" s="134"/>
      <c r="C167" s="134"/>
      <c r="D167" s="135"/>
      <c r="E167" s="136"/>
      <c r="F167" s="137"/>
      <c r="G167" s="136"/>
      <c r="H167" s="137"/>
      <c r="I167" s="136"/>
      <c r="J167" s="137"/>
      <c r="L167" s="8"/>
      <c r="M167" s="8"/>
      <c r="N167" s="8"/>
      <c r="O167" s="8"/>
      <c r="P167" s="8"/>
    </row>
    <row r="168" spans="1:16" s="116" customFormat="1" ht="12.75" customHeight="1" x14ac:dyDescent="0.2">
      <c r="A168" s="133"/>
      <c r="B168" s="134"/>
      <c r="C168" s="134"/>
      <c r="D168" s="135"/>
      <c r="E168" s="136"/>
      <c r="F168" s="137"/>
      <c r="G168" s="136"/>
      <c r="H168" s="137"/>
      <c r="I168" s="136"/>
      <c r="J168" s="137"/>
      <c r="L168" s="8"/>
      <c r="M168" s="8"/>
      <c r="N168" s="8"/>
      <c r="O168" s="8"/>
      <c r="P168" s="8"/>
    </row>
    <row r="169" spans="1:16" s="116" customFormat="1" ht="12.75" customHeight="1" x14ac:dyDescent="0.2">
      <c r="A169" s="133"/>
      <c r="B169" s="134"/>
      <c r="C169" s="134"/>
      <c r="D169" s="135"/>
      <c r="E169" s="136"/>
      <c r="F169" s="137"/>
      <c r="G169" s="136"/>
      <c r="H169" s="137"/>
      <c r="I169" s="136"/>
      <c r="J169" s="137"/>
      <c r="L169" s="8"/>
      <c r="M169" s="8"/>
      <c r="N169" s="8"/>
      <c r="O169" s="8"/>
      <c r="P169" s="8"/>
    </row>
    <row r="170" spans="1:16" s="116" customFormat="1" ht="12.75" customHeight="1" x14ac:dyDescent="0.2">
      <c r="A170" s="44"/>
      <c r="B170" s="8"/>
      <c r="C170" s="8"/>
      <c r="D170" s="117"/>
      <c r="E170" s="118"/>
      <c r="F170" s="119"/>
      <c r="G170" s="118"/>
      <c r="H170" s="119"/>
      <c r="I170" s="118"/>
      <c r="J170" s="119"/>
      <c r="L170" s="8"/>
      <c r="M170" s="8"/>
      <c r="N170" s="8"/>
      <c r="O170" s="8"/>
      <c r="P170" s="8"/>
    </row>
    <row r="171" spans="1:16" s="116" customFormat="1" ht="12.75" customHeight="1" x14ac:dyDescent="0.2">
      <c r="A171" s="44"/>
      <c r="B171" s="8"/>
      <c r="C171" s="8"/>
      <c r="D171" s="117"/>
      <c r="E171" s="118"/>
      <c r="F171" s="119"/>
      <c r="G171" s="118"/>
      <c r="H171" s="119"/>
      <c r="I171" s="118"/>
      <c r="J171" s="119"/>
      <c r="L171" s="8"/>
      <c r="M171" s="8"/>
      <c r="N171" s="8"/>
      <c r="O171" s="8"/>
      <c r="P171" s="8"/>
    </row>
    <row r="172" spans="1:16" s="116" customFormat="1" ht="12.75" customHeight="1" x14ac:dyDescent="0.2">
      <c r="A172" s="44"/>
      <c r="B172" s="8"/>
      <c r="C172" s="8"/>
      <c r="D172" s="117"/>
      <c r="E172" s="118"/>
      <c r="F172" s="119"/>
      <c r="G172" s="118"/>
      <c r="H172" s="119"/>
      <c r="I172" s="118"/>
      <c r="J172" s="119"/>
      <c r="L172" s="8"/>
      <c r="M172" s="8"/>
      <c r="N172" s="8"/>
      <c r="O172" s="8"/>
      <c r="P172" s="8"/>
    </row>
    <row r="173" spans="1:16" s="116" customFormat="1" ht="12.75" customHeight="1" x14ac:dyDescent="0.2">
      <c r="A173" s="44"/>
      <c r="B173" s="8"/>
      <c r="C173" s="8"/>
      <c r="D173" s="117"/>
      <c r="E173" s="118"/>
      <c r="F173" s="119"/>
      <c r="G173" s="118"/>
      <c r="H173" s="119"/>
      <c r="I173" s="118"/>
      <c r="J173" s="119"/>
      <c r="L173" s="8"/>
      <c r="M173" s="8"/>
      <c r="N173" s="8"/>
      <c r="O173" s="8"/>
      <c r="P173" s="8"/>
    </row>
    <row r="174" spans="1:16" s="116" customFormat="1" ht="12.75" customHeight="1" x14ac:dyDescent="0.2">
      <c r="A174" s="44"/>
      <c r="B174" s="8"/>
      <c r="C174" s="8"/>
      <c r="D174" s="117"/>
      <c r="E174" s="118"/>
      <c r="F174" s="119"/>
      <c r="G174" s="118"/>
      <c r="H174" s="119"/>
      <c r="I174" s="118"/>
      <c r="J174" s="119"/>
      <c r="L174" s="8"/>
      <c r="M174" s="8"/>
      <c r="N174" s="8"/>
      <c r="O174" s="8"/>
      <c r="P174" s="8"/>
    </row>
    <row r="175" spans="1:16" s="116" customFormat="1" ht="12.75" customHeight="1" x14ac:dyDescent="0.2">
      <c r="A175" s="44"/>
      <c r="B175" s="8"/>
      <c r="C175" s="8"/>
      <c r="D175" s="117"/>
      <c r="E175" s="118"/>
      <c r="F175" s="119"/>
      <c r="G175" s="118"/>
      <c r="H175" s="119"/>
      <c r="I175" s="118"/>
      <c r="J175" s="119"/>
      <c r="L175" s="8"/>
      <c r="M175" s="8"/>
      <c r="N175" s="8"/>
      <c r="O175" s="8"/>
      <c r="P175" s="8"/>
    </row>
    <row r="176" spans="1:16" s="116" customFormat="1" ht="12.75" customHeight="1" x14ac:dyDescent="0.2">
      <c r="A176" s="44"/>
      <c r="B176" s="8"/>
      <c r="C176" s="8"/>
      <c r="D176" s="117"/>
      <c r="E176" s="118"/>
      <c r="F176" s="119"/>
      <c r="G176" s="118"/>
      <c r="H176" s="119"/>
      <c r="I176" s="118"/>
      <c r="J176" s="119"/>
      <c r="L176" s="8"/>
      <c r="M176" s="8"/>
      <c r="N176" s="8"/>
      <c r="O176" s="8"/>
      <c r="P176" s="8"/>
    </row>
    <row r="177" spans="1:16" s="116" customFormat="1" ht="12.75" customHeight="1" x14ac:dyDescent="0.2">
      <c r="A177" s="44"/>
      <c r="B177" s="8"/>
      <c r="C177" s="8"/>
      <c r="D177" s="117"/>
      <c r="E177" s="118"/>
      <c r="F177" s="119"/>
      <c r="G177" s="118"/>
      <c r="H177" s="119"/>
      <c r="I177" s="118"/>
      <c r="J177" s="119"/>
      <c r="L177" s="8"/>
      <c r="M177" s="8"/>
      <c r="N177" s="8"/>
      <c r="O177" s="8"/>
      <c r="P177" s="8"/>
    </row>
    <row r="178" spans="1:16" s="44" customFormat="1" ht="12.75" customHeight="1" x14ac:dyDescent="0.2">
      <c r="B178" s="8"/>
      <c r="C178" s="8"/>
      <c r="D178" s="117"/>
      <c r="E178" s="118"/>
      <c r="F178" s="119"/>
      <c r="G178" s="118"/>
      <c r="H178" s="119"/>
      <c r="I178" s="118"/>
      <c r="J178" s="119"/>
      <c r="K178" s="116"/>
      <c r="L178" s="8"/>
      <c r="M178" s="8"/>
      <c r="N178" s="8"/>
      <c r="O178" s="8"/>
      <c r="P178" s="8"/>
    </row>
    <row r="179" spans="1:16" s="44" customFormat="1" ht="12.75" customHeight="1" x14ac:dyDescent="0.2">
      <c r="B179" s="8"/>
      <c r="C179" s="8"/>
      <c r="D179" s="117"/>
      <c r="E179" s="118"/>
      <c r="F179" s="119"/>
      <c r="G179" s="118"/>
      <c r="H179" s="119"/>
      <c r="I179" s="118"/>
      <c r="J179" s="119"/>
      <c r="K179" s="116"/>
      <c r="L179" s="8"/>
      <c r="M179" s="8"/>
      <c r="N179" s="8"/>
      <c r="O179" s="8"/>
      <c r="P179" s="8"/>
    </row>
    <row r="180" spans="1:16" s="44" customFormat="1" ht="12.75" customHeight="1" x14ac:dyDescent="0.2">
      <c r="B180" s="8"/>
      <c r="C180" s="8"/>
      <c r="D180" s="117"/>
      <c r="E180" s="118"/>
      <c r="F180" s="119"/>
      <c r="G180" s="118"/>
      <c r="H180" s="119"/>
      <c r="I180" s="118"/>
      <c r="J180" s="119"/>
      <c r="K180" s="116"/>
      <c r="L180" s="8"/>
      <c r="M180" s="8"/>
      <c r="N180" s="8"/>
      <c r="O180" s="8"/>
      <c r="P180" s="8"/>
    </row>
  </sheetData>
  <mergeCells count="8">
    <mergeCell ref="K91:K93"/>
    <mergeCell ref="A3:J3"/>
    <mergeCell ref="A1:J1"/>
    <mergeCell ref="A2:J2"/>
    <mergeCell ref="A4:J4"/>
    <mergeCell ref="E5:F5"/>
    <mergeCell ref="G5:H5"/>
    <mergeCell ref="I5:J5"/>
  </mergeCells>
  <printOptions gridLines="1"/>
  <pageMargins left="0.25" right="0.25" top="0.5" bottom="0.5" header="0.25" footer="0.25"/>
  <pageSetup scale="63" fitToHeight="15" orientation="landscape" r:id="rId1"/>
  <headerFooter alignWithMargins="0"/>
  <rowBreaks count="2" manualBreakCount="2">
    <brk id="51" max="10" man="1"/>
    <brk id="100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Summary</vt:lpstr>
      <vt:lpstr>Work Package 1</vt:lpstr>
      <vt:lpstr>Work Package 2</vt:lpstr>
      <vt:lpstr>'Work Package 1'!Print_Area</vt:lpstr>
      <vt:lpstr>'Work Package 2'!Print_Area</vt:lpstr>
      <vt:lpstr>'Work Package 1'!Print_Titles</vt:lpstr>
      <vt:lpstr>'Work Package 2'!Print_Titles</vt:lpstr>
    </vt:vector>
  </TitlesOfParts>
  <Company>OFDA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cjohnson</dc:creator>
  <cp:lastModifiedBy>Jackie Allen</cp:lastModifiedBy>
  <cp:lastPrinted>2012-11-05T17:16:31Z</cp:lastPrinted>
  <dcterms:created xsi:type="dcterms:W3CDTF">2006-12-01T17:15:06Z</dcterms:created>
  <dcterms:modified xsi:type="dcterms:W3CDTF">2019-04-08T16:56:34Z</dcterms:modified>
</cp:coreProperties>
</file>